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heckCompatibility="1" defaultThemeVersion="124226"/>
  <mc:AlternateContent xmlns:mc="http://schemas.openxmlformats.org/markup-compatibility/2006">
    <mc:Choice Requires="x15">
      <x15ac:absPath xmlns:x15ac="http://schemas.microsoft.com/office/spreadsheetml/2010/11/ac" url="C:\Users\Creno\Desktop\Calculateur JSC\"/>
    </mc:Choice>
  </mc:AlternateContent>
  <xr:revisionPtr revIDLastSave="0" documentId="13_ncr:1_{7215E330-D108-4A48-803B-B8907E0AA3E5}" xr6:coauthVersionLast="40" xr6:coauthVersionMax="40" xr10:uidLastSave="{00000000-0000-0000-0000-000000000000}"/>
  <bookViews>
    <workbookView xWindow="0" yWindow="0" windowWidth="21600" windowHeight="8865" activeTab="9" xr2:uid="{00000000-000D-0000-FFFF-FFFF00000000}"/>
  </bookViews>
  <sheets>
    <sheet name="Intro" sheetId="9" r:id="rId1"/>
    <sheet name="PAT1" sheetId="2" r:id="rId2"/>
    <sheet name="PAT2" sheetId="10" r:id="rId3"/>
    <sheet name="PAT3" sheetId="11" r:id="rId4"/>
    <sheet name="OC 1" sheetId="14" r:id="rId5"/>
    <sheet name="OC 2" sheetId="21" r:id="rId6"/>
    <sheet name="OC 3" sheetId="22" r:id="rId7"/>
    <sheet name="Nouveau crédit" sheetId="23" r:id="rId8"/>
    <sheet name="regroupement" sheetId="24" r:id="rId9"/>
    <sheet name="Total" sheetId="19" r:id="rId10"/>
    <sheet name="Visuel" sheetId="15" r:id="rId11"/>
  </sheets>
  <definedNames>
    <definedName name="_xlnm.Print_Titles" localSheetId="7">'Nouveau crédit'!$1:$16</definedName>
    <definedName name="_xlnm.Print_Titles" localSheetId="4">'OC 1'!$1:$25</definedName>
    <definedName name="_xlnm.Print_Titles" localSheetId="5">'OC 2'!$1:$25</definedName>
    <definedName name="_xlnm.Print_Titles" localSheetId="6">'OC 3'!$1:$25</definedName>
    <definedName name="_xlnm.Print_Titles" localSheetId="1">'PAT1'!$1:$15</definedName>
    <definedName name="_xlnm.Print_Titles" localSheetId="2">'PAT2'!$1:$15</definedName>
    <definedName name="_xlnm.Print_Titles" localSheetId="3">'PAT3'!$1:$15</definedName>
    <definedName name="_xlnm.Print_Titles" localSheetId="8">regroupement!$1:$15</definedName>
    <definedName name="j" localSheetId="7">#REF!</definedName>
    <definedName name="j" localSheetId="5">#REF!</definedName>
    <definedName name="j" localSheetId="6">#REF!</definedName>
    <definedName name="j" localSheetId="8">#REF!</definedName>
    <definedName name="j">#REF!</definedName>
    <definedName name="_xlnm.Print_Area" localSheetId="7">'Nouveau crédit'!$C$1:$P$108</definedName>
    <definedName name="_xlnm.Print_Area" localSheetId="4">'OC 1'!$C$1:$P$117</definedName>
    <definedName name="_xlnm.Print_Area" localSheetId="5">'OC 2'!$C$1:$P$117</definedName>
    <definedName name="_xlnm.Print_Area" localSheetId="6">'OC 3'!$C$1:$P$117</definedName>
    <definedName name="_xlnm.Print_Area" localSheetId="1">'PAT1'!$C$1:$P$107</definedName>
    <definedName name="_xlnm.Print_Area" localSheetId="2">'PAT2'!$C$1:$P$107</definedName>
    <definedName name="_xlnm.Print_Area" localSheetId="3">'PAT3'!$C$1:$P$107</definedName>
    <definedName name="_xlnm.Print_Area" localSheetId="8">regroupement!$C$1:$P$107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5" l="1"/>
  <c r="O4" i="19" l="1"/>
  <c r="M4" i="19"/>
  <c r="K4" i="19"/>
  <c r="I4" i="19"/>
  <c r="G4" i="19"/>
  <c r="E4" i="19"/>
  <c r="C4" i="19"/>
  <c r="L7" i="24"/>
  <c r="Q8" i="22"/>
  <c r="M8" i="22"/>
  <c r="Q8" i="21"/>
  <c r="M8" i="21"/>
  <c r="L7" i="23" l="1"/>
  <c r="J19" i="23" s="1"/>
  <c r="L5" i="15"/>
  <c r="J5" i="15"/>
  <c r="I5" i="15"/>
  <c r="H5" i="15"/>
  <c r="G5" i="15"/>
  <c r="F5" i="15"/>
  <c r="E5" i="15"/>
  <c r="D5" i="15"/>
  <c r="B13" i="19"/>
  <c r="B14" i="19" s="1"/>
  <c r="B12" i="19"/>
  <c r="B11" i="19"/>
  <c r="K834" i="24"/>
  <c r="K833" i="24"/>
  <c r="K832" i="24"/>
  <c r="K831" i="24"/>
  <c r="K830" i="24"/>
  <c r="K829" i="24"/>
  <c r="K828" i="24"/>
  <c r="K827" i="24"/>
  <c r="K826" i="24"/>
  <c r="K825" i="24"/>
  <c r="K824" i="24"/>
  <c r="K823" i="24"/>
  <c r="K822" i="24"/>
  <c r="K821" i="24"/>
  <c r="K820" i="24"/>
  <c r="K819" i="24"/>
  <c r="K818" i="24"/>
  <c r="K817" i="24"/>
  <c r="K816" i="24"/>
  <c r="K815" i="24"/>
  <c r="K814" i="24"/>
  <c r="K813" i="24"/>
  <c r="K812" i="24"/>
  <c r="K811" i="24"/>
  <c r="K810" i="24"/>
  <c r="K809" i="24"/>
  <c r="K808" i="24"/>
  <c r="K807" i="24"/>
  <c r="K806" i="24"/>
  <c r="K805" i="24"/>
  <c r="K804" i="24"/>
  <c r="K803" i="24"/>
  <c r="K802" i="24"/>
  <c r="K801" i="24"/>
  <c r="K800" i="24"/>
  <c r="K799" i="24"/>
  <c r="K798" i="24"/>
  <c r="K797" i="24"/>
  <c r="K796" i="24"/>
  <c r="K795" i="24"/>
  <c r="K794" i="24"/>
  <c r="K793" i="24"/>
  <c r="K792" i="24"/>
  <c r="K791" i="24"/>
  <c r="K790" i="24"/>
  <c r="K789" i="24"/>
  <c r="K788" i="24"/>
  <c r="K787" i="24"/>
  <c r="K786" i="24"/>
  <c r="K785" i="24"/>
  <c r="K784" i="24"/>
  <c r="K783" i="24"/>
  <c r="K782" i="24"/>
  <c r="K781" i="24"/>
  <c r="K780" i="24"/>
  <c r="K779" i="24"/>
  <c r="K778" i="24"/>
  <c r="K777" i="24"/>
  <c r="K776" i="24"/>
  <c r="K775" i="24"/>
  <c r="K774" i="24"/>
  <c r="K773" i="24"/>
  <c r="K772" i="24"/>
  <c r="K771" i="24"/>
  <c r="K770" i="24"/>
  <c r="K769" i="24"/>
  <c r="K768" i="24"/>
  <c r="K767" i="24"/>
  <c r="K766" i="24"/>
  <c r="K765" i="24"/>
  <c r="K764" i="24"/>
  <c r="K763" i="24"/>
  <c r="K762" i="24"/>
  <c r="K761" i="24"/>
  <c r="K760" i="24"/>
  <c r="K759" i="24"/>
  <c r="K758" i="24"/>
  <c r="K757" i="24"/>
  <c r="K756" i="24"/>
  <c r="K755" i="24"/>
  <c r="K754" i="24"/>
  <c r="K753" i="24"/>
  <c r="K752" i="24"/>
  <c r="K751" i="24"/>
  <c r="K750" i="24"/>
  <c r="K749" i="24"/>
  <c r="K748" i="24"/>
  <c r="K747" i="24"/>
  <c r="K746" i="24"/>
  <c r="K745" i="24"/>
  <c r="K744" i="24"/>
  <c r="K743" i="24"/>
  <c r="K742" i="24"/>
  <c r="K741" i="24"/>
  <c r="K740" i="24"/>
  <c r="K739" i="24"/>
  <c r="K738" i="24"/>
  <c r="K737" i="24"/>
  <c r="K736" i="24"/>
  <c r="K735" i="24"/>
  <c r="K734" i="24"/>
  <c r="K733" i="24"/>
  <c r="K732" i="24"/>
  <c r="K731" i="24"/>
  <c r="K730" i="24"/>
  <c r="K729" i="24"/>
  <c r="K728" i="24"/>
  <c r="K727" i="24"/>
  <c r="K726" i="24"/>
  <c r="K725" i="24"/>
  <c r="K724" i="24"/>
  <c r="K723" i="24"/>
  <c r="K722" i="24"/>
  <c r="K721" i="24"/>
  <c r="K720" i="24"/>
  <c r="K719" i="24"/>
  <c r="K718" i="24"/>
  <c r="K717" i="24"/>
  <c r="K716" i="24"/>
  <c r="K715" i="24"/>
  <c r="K714" i="24"/>
  <c r="K713" i="24"/>
  <c r="K712" i="24"/>
  <c r="K711" i="24"/>
  <c r="K710" i="24"/>
  <c r="K709" i="24"/>
  <c r="K708" i="24"/>
  <c r="K707" i="24"/>
  <c r="K706" i="24"/>
  <c r="K705" i="24"/>
  <c r="K704" i="24"/>
  <c r="K703" i="24"/>
  <c r="K702" i="24"/>
  <c r="K701" i="24"/>
  <c r="K700" i="24"/>
  <c r="K699" i="24"/>
  <c r="K698" i="24"/>
  <c r="K697" i="24"/>
  <c r="K696" i="24"/>
  <c r="K695" i="24"/>
  <c r="K694" i="24"/>
  <c r="K693" i="24"/>
  <c r="K692" i="24"/>
  <c r="K691" i="24"/>
  <c r="K690" i="24"/>
  <c r="K689" i="24"/>
  <c r="K688" i="24"/>
  <c r="K687" i="24"/>
  <c r="K686" i="24"/>
  <c r="K685" i="24"/>
  <c r="K684" i="24"/>
  <c r="K683" i="24"/>
  <c r="K682" i="24"/>
  <c r="K681" i="24"/>
  <c r="K680" i="24"/>
  <c r="K679" i="24"/>
  <c r="K678" i="24"/>
  <c r="K677" i="24"/>
  <c r="K676" i="24"/>
  <c r="K675" i="24"/>
  <c r="K674" i="24"/>
  <c r="K673" i="24"/>
  <c r="K672" i="24"/>
  <c r="K671" i="24"/>
  <c r="K670" i="24"/>
  <c r="K669" i="24"/>
  <c r="K668" i="24"/>
  <c r="K667" i="24"/>
  <c r="K666" i="24"/>
  <c r="K665" i="24"/>
  <c r="K664" i="24"/>
  <c r="K663" i="24"/>
  <c r="K662" i="24"/>
  <c r="K661" i="24"/>
  <c r="K660" i="24"/>
  <c r="K659" i="24"/>
  <c r="K658" i="24"/>
  <c r="K657" i="24"/>
  <c r="K656" i="24"/>
  <c r="K655" i="24"/>
  <c r="K654" i="24"/>
  <c r="K653" i="24"/>
  <c r="K652" i="24"/>
  <c r="K651" i="24"/>
  <c r="K650" i="24"/>
  <c r="K649" i="24"/>
  <c r="K648" i="24"/>
  <c r="K647" i="24"/>
  <c r="K646" i="24"/>
  <c r="K645" i="24"/>
  <c r="K644" i="24"/>
  <c r="K643" i="24"/>
  <c r="K642" i="24"/>
  <c r="K641" i="24"/>
  <c r="K640" i="24"/>
  <c r="K639" i="24"/>
  <c r="K638" i="24"/>
  <c r="K637" i="24"/>
  <c r="K636" i="24"/>
  <c r="K635" i="24"/>
  <c r="K634" i="24"/>
  <c r="K633" i="24"/>
  <c r="K632" i="24"/>
  <c r="K631" i="24"/>
  <c r="K630" i="24"/>
  <c r="K629" i="24"/>
  <c r="K628" i="24"/>
  <c r="K627" i="24"/>
  <c r="K626" i="24"/>
  <c r="K625" i="24"/>
  <c r="K624" i="24"/>
  <c r="K623" i="24"/>
  <c r="K622" i="24"/>
  <c r="K621" i="24"/>
  <c r="K620" i="24"/>
  <c r="K619" i="24"/>
  <c r="K618" i="24"/>
  <c r="K617" i="24"/>
  <c r="K616" i="24"/>
  <c r="K615" i="24"/>
  <c r="K614" i="24"/>
  <c r="K613" i="24"/>
  <c r="K612" i="24"/>
  <c r="K611" i="24"/>
  <c r="K610" i="24"/>
  <c r="K609" i="24"/>
  <c r="K608" i="24"/>
  <c r="K607" i="24"/>
  <c r="K606" i="24"/>
  <c r="K605" i="24"/>
  <c r="K604" i="24"/>
  <c r="K603" i="24"/>
  <c r="K602" i="24"/>
  <c r="K601" i="24"/>
  <c r="K600" i="24"/>
  <c r="K599" i="24"/>
  <c r="K598" i="24"/>
  <c r="K597" i="24"/>
  <c r="K596" i="24"/>
  <c r="K595" i="24"/>
  <c r="K594" i="24"/>
  <c r="K593" i="24"/>
  <c r="K592" i="24"/>
  <c r="K591" i="24"/>
  <c r="K590" i="24"/>
  <c r="K589" i="24"/>
  <c r="K588" i="24"/>
  <c r="K587" i="24"/>
  <c r="K586" i="24"/>
  <c r="K585" i="24"/>
  <c r="K584" i="24"/>
  <c r="K583" i="24"/>
  <c r="K582" i="24"/>
  <c r="K581" i="24"/>
  <c r="K580" i="24"/>
  <c r="K579" i="24"/>
  <c r="K578" i="24"/>
  <c r="K577" i="24"/>
  <c r="K576" i="24"/>
  <c r="K575" i="24"/>
  <c r="K574" i="24"/>
  <c r="K573" i="24"/>
  <c r="K572" i="24"/>
  <c r="K571" i="24"/>
  <c r="K570" i="24"/>
  <c r="K569" i="24"/>
  <c r="K568" i="24"/>
  <c r="K567" i="24"/>
  <c r="K566" i="24"/>
  <c r="K565" i="24"/>
  <c r="K564" i="24"/>
  <c r="K563" i="24"/>
  <c r="K562" i="24"/>
  <c r="K561" i="24"/>
  <c r="K560" i="24"/>
  <c r="K559" i="24"/>
  <c r="K558" i="24"/>
  <c r="K557" i="24"/>
  <c r="K556" i="24"/>
  <c r="K555" i="24"/>
  <c r="K554" i="24"/>
  <c r="K553" i="24"/>
  <c r="K552" i="24"/>
  <c r="K551" i="24"/>
  <c r="K550" i="24"/>
  <c r="K549" i="24"/>
  <c r="K548" i="24"/>
  <c r="K547" i="24"/>
  <c r="K546" i="24"/>
  <c r="K545" i="24"/>
  <c r="K544" i="24"/>
  <c r="K543" i="24"/>
  <c r="K542" i="24"/>
  <c r="K541" i="24"/>
  <c r="K540" i="24"/>
  <c r="K539" i="24"/>
  <c r="K538" i="24"/>
  <c r="K537" i="24"/>
  <c r="K536" i="24"/>
  <c r="K535" i="24"/>
  <c r="K534" i="24"/>
  <c r="K533" i="24"/>
  <c r="K532" i="24"/>
  <c r="K531" i="24"/>
  <c r="K530" i="24"/>
  <c r="K529" i="24"/>
  <c r="K528" i="24"/>
  <c r="K527" i="24"/>
  <c r="K526" i="24"/>
  <c r="K525" i="24"/>
  <c r="K524" i="24"/>
  <c r="K523" i="24"/>
  <c r="K522" i="24"/>
  <c r="K521" i="24"/>
  <c r="K520" i="24"/>
  <c r="K519" i="24"/>
  <c r="K518" i="24"/>
  <c r="K517" i="24"/>
  <c r="K516" i="24"/>
  <c r="K515" i="24"/>
  <c r="K514" i="24"/>
  <c r="K513" i="24"/>
  <c r="K512" i="24"/>
  <c r="K511" i="24"/>
  <c r="K510" i="24"/>
  <c r="K509" i="24"/>
  <c r="K508" i="24"/>
  <c r="K507" i="24"/>
  <c r="K506" i="24"/>
  <c r="K505" i="24"/>
  <c r="K504" i="24"/>
  <c r="K503" i="24"/>
  <c r="K502" i="24"/>
  <c r="K501" i="24"/>
  <c r="K500" i="24"/>
  <c r="K499" i="24"/>
  <c r="K498" i="24"/>
  <c r="K497" i="24"/>
  <c r="K496" i="24"/>
  <c r="K495" i="24"/>
  <c r="K494" i="24"/>
  <c r="K493" i="24"/>
  <c r="K492" i="24"/>
  <c r="K491" i="24"/>
  <c r="K490" i="24"/>
  <c r="K489" i="24"/>
  <c r="K488" i="24"/>
  <c r="K487" i="24"/>
  <c r="K486" i="24"/>
  <c r="K485" i="24"/>
  <c r="K484" i="24"/>
  <c r="K483" i="24"/>
  <c r="K482" i="24"/>
  <c r="K481" i="24"/>
  <c r="K480" i="24"/>
  <c r="K479" i="24"/>
  <c r="K478" i="24"/>
  <c r="K477" i="24"/>
  <c r="K476" i="24"/>
  <c r="K475" i="24"/>
  <c r="K474" i="24"/>
  <c r="K473" i="24"/>
  <c r="K472" i="24"/>
  <c r="K471" i="24"/>
  <c r="K470" i="24"/>
  <c r="K469" i="24"/>
  <c r="K468" i="24"/>
  <c r="K467" i="24"/>
  <c r="K466" i="24"/>
  <c r="K465" i="24"/>
  <c r="K464" i="24"/>
  <c r="K463" i="24"/>
  <c r="K462" i="24"/>
  <c r="K461" i="24"/>
  <c r="K460" i="24"/>
  <c r="K459" i="24"/>
  <c r="K458" i="24"/>
  <c r="K457" i="24"/>
  <c r="K456" i="24"/>
  <c r="K455" i="24"/>
  <c r="K454" i="24"/>
  <c r="K453" i="24"/>
  <c r="K452" i="24"/>
  <c r="K451" i="24"/>
  <c r="K450" i="24"/>
  <c r="K449" i="24"/>
  <c r="K448" i="24"/>
  <c r="K447" i="24"/>
  <c r="K446" i="24"/>
  <c r="K445" i="24"/>
  <c r="K444" i="24"/>
  <c r="K443" i="24"/>
  <c r="K442" i="24"/>
  <c r="K441" i="24"/>
  <c r="K440" i="24"/>
  <c r="K439" i="24"/>
  <c r="K438" i="24"/>
  <c r="K437" i="24"/>
  <c r="K436" i="24"/>
  <c r="K435" i="24"/>
  <c r="K434" i="24"/>
  <c r="K433" i="24"/>
  <c r="K432" i="24"/>
  <c r="K431" i="24"/>
  <c r="K430" i="24"/>
  <c r="K429" i="24"/>
  <c r="K428" i="24"/>
  <c r="K427" i="24"/>
  <c r="K426" i="24"/>
  <c r="K425" i="24"/>
  <c r="K424" i="24"/>
  <c r="K423" i="24"/>
  <c r="K422" i="24"/>
  <c r="K421" i="24"/>
  <c r="K420" i="24"/>
  <c r="K419" i="24"/>
  <c r="K418" i="24"/>
  <c r="K417" i="24"/>
  <c r="K416" i="24"/>
  <c r="K415" i="24"/>
  <c r="K414" i="24"/>
  <c r="K413" i="24"/>
  <c r="K412" i="24"/>
  <c r="K411" i="24"/>
  <c r="K410" i="24"/>
  <c r="K409" i="24"/>
  <c r="K408" i="24"/>
  <c r="K407" i="24"/>
  <c r="K406" i="24"/>
  <c r="K405" i="24"/>
  <c r="K404" i="24"/>
  <c r="K403" i="24"/>
  <c r="K402" i="24"/>
  <c r="K401" i="24"/>
  <c r="K400" i="24"/>
  <c r="K399" i="24"/>
  <c r="K398" i="24"/>
  <c r="K397" i="24"/>
  <c r="K396" i="24"/>
  <c r="K395" i="24"/>
  <c r="K394" i="24"/>
  <c r="K393" i="24"/>
  <c r="K392" i="24"/>
  <c r="K391" i="24"/>
  <c r="K390" i="24"/>
  <c r="K389" i="24"/>
  <c r="K388" i="24"/>
  <c r="K387" i="24"/>
  <c r="K386" i="24"/>
  <c r="K385" i="24"/>
  <c r="K384" i="24"/>
  <c r="K383" i="24"/>
  <c r="K382" i="24"/>
  <c r="K381" i="24"/>
  <c r="K380" i="24"/>
  <c r="K379" i="24"/>
  <c r="K378" i="24"/>
  <c r="K377" i="24"/>
  <c r="I19" i="24"/>
  <c r="H19" i="24" s="1"/>
  <c r="M18" i="24"/>
  <c r="J18" i="24"/>
  <c r="L18" i="24" s="1"/>
  <c r="H18" i="24"/>
  <c r="N14" i="24"/>
  <c r="L9" i="24"/>
  <c r="P7" i="24"/>
  <c r="O5" i="24"/>
  <c r="M11" i="19"/>
  <c r="K11" i="19"/>
  <c r="O6" i="19"/>
  <c r="O5" i="19"/>
  <c r="O11" i="19" s="1"/>
  <c r="G6" i="19"/>
  <c r="E6" i="19"/>
  <c r="C6" i="19"/>
  <c r="P7" i="23"/>
  <c r="O7" i="19" s="1"/>
  <c r="J18" i="11"/>
  <c r="N18" i="24" l="1"/>
  <c r="I20" i="24"/>
  <c r="J20" i="24" s="1"/>
  <c r="J19" i="24"/>
  <c r="L19" i="24" s="1"/>
  <c r="O18" i="24"/>
  <c r="J5" i="24"/>
  <c r="P18" i="24"/>
  <c r="M19" i="24" s="1"/>
  <c r="H20" i="24"/>
  <c r="K18" i="24"/>
  <c r="I21" i="24" l="1"/>
  <c r="I22" i="24"/>
  <c r="J21" i="24"/>
  <c r="H21" i="24"/>
  <c r="N19" i="24"/>
  <c r="L20" i="24"/>
  <c r="K19" i="24"/>
  <c r="O19" i="24" l="1"/>
  <c r="P19" i="24" s="1"/>
  <c r="M20" i="24" s="1"/>
  <c r="K20" i="24"/>
  <c r="L21" i="24"/>
  <c r="I23" i="24"/>
  <c r="J22" i="24"/>
  <c r="H22" i="24"/>
  <c r="H23" i="24" l="1"/>
  <c r="I24" i="24"/>
  <c r="J23" i="24"/>
  <c r="N20" i="24"/>
  <c r="L22" i="24"/>
  <c r="K21" i="24"/>
  <c r="O20" i="24" l="1"/>
  <c r="P20" i="24" s="1"/>
  <c r="M21" i="24" s="1"/>
  <c r="L23" i="24"/>
  <c r="K22" i="24"/>
  <c r="I25" i="24"/>
  <c r="J24" i="24"/>
  <c r="H24" i="24"/>
  <c r="I26" i="24" l="1"/>
  <c r="J25" i="24"/>
  <c r="H25" i="24"/>
  <c r="N21" i="24"/>
  <c r="L24" i="24"/>
  <c r="K23" i="24"/>
  <c r="O21" i="24" l="1"/>
  <c r="P21" i="24" s="1"/>
  <c r="M22" i="24" s="1"/>
  <c r="K24" i="24"/>
  <c r="L25" i="24"/>
  <c r="J26" i="24"/>
  <c r="H26" i="24"/>
  <c r="I27" i="24"/>
  <c r="L26" i="24" l="1"/>
  <c r="K25" i="24"/>
  <c r="N22" i="24"/>
  <c r="O22" i="24" s="1"/>
  <c r="P22" i="24" s="1"/>
  <c r="M23" i="24" s="1"/>
  <c r="I28" i="24"/>
  <c r="J27" i="24"/>
  <c r="H27" i="24"/>
  <c r="N23" i="24" l="1"/>
  <c r="O23" i="24" s="1"/>
  <c r="P23" i="24" s="1"/>
  <c r="M24" i="24" s="1"/>
  <c r="L27" i="24"/>
  <c r="K26" i="24"/>
  <c r="I29" i="24"/>
  <c r="J28" i="24"/>
  <c r="H28" i="24"/>
  <c r="N24" i="24" l="1"/>
  <c r="O24" i="24" s="1"/>
  <c r="P24" i="24" s="1"/>
  <c r="M25" i="24" s="1"/>
  <c r="K27" i="24"/>
  <c r="L28" i="24"/>
  <c r="I30" i="24"/>
  <c r="J29" i="24"/>
  <c r="H29" i="24"/>
  <c r="N25" i="24" l="1"/>
  <c r="O25" i="24" s="1"/>
  <c r="P25" i="24" s="1"/>
  <c r="M26" i="24" s="1"/>
  <c r="L29" i="24"/>
  <c r="K28" i="24"/>
  <c r="H30" i="24"/>
  <c r="I31" i="24"/>
  <c r="J30" i="24"/>
  <c r="L30" i="24" l="1"/>
  <c r="K29" i="24"/>
  <c r="I32" i="24"/>
  <c r="J31" i="24"/>
  <c r="H31" i="24"/>
  <c r="N26" i="24"/>
  <c r="O26" i="24" s="1"/>
  <c r="P26" i="24" s="1"/>
  <c r="M27" i="24" s="1"/>
  <c r="N27" i="24" l="1"/>
  <c r="O27" i="24" s="1"/>
  <c r="P27" i="24" s="1"/>
  <c r="M28" i="24" s="1"/>
  <c r="L31" i="24"/>
  <c r="K30" i="24"/>
  <c r="I33" i="24"/>
  <c r="J32" i="24"/>
  <c r="H32" i="24"/>
  <c r="N28" i="24" l="1"/>
  <c r="O28" i="24" s="1"/>
  <c r="P28" i="24" s="1"/>
  <c r="M29" i="24" s="1"/>
  <c r="K31" i="24"/>
  <c r="L32" i="24"/>
  <c r="I34" i="24"/>
  <c r="J33" i="24"/>
  <c r="H33" i="24"/>
  <c r="L33" i="24" l="1"/>
  <c r="K32" i="24"/>
  <c r="N29" i="24"/>
  <c r="O29" i="24" s="1"/>
  <c r="P29" i="24" s="1"/>
  <c r="M30" i="24" s="1"/>
  <c r="H34" i="24"/>
  <c r="I35" i="24"/>
  <c r="J34" i="24"/>
  <c r="N30" i="24" l="1"/>
  <c r="O30" i="24" s="1"/>
  <c r="P30" i="24" s="1"/>
  <c r="M31" i="24" s="1"/>
  <c r="L34" i="24"/>
  <c r="K33" i="24"/>
  <c r="I36" i="24"/>
  <c r="J35" i="24"/>
  <c r="H35" i="24"/>
  <c r="L35" i="24" l="1"/>
  <c r="K34" i="24"/>
  <c r="N31" i="24"/>
  <c r="O31" i="24" s="1"/>
  <c r="P31" i="24" s="1"/>
  <c r="M32" i="24" s="1"/>
  <c r="I37" i="24"/>
  <c r="J36" i="24"/>
  <c r="H36" i="24"/>
  <c r="N32" i="24" l="1"/>
  <c r="O32" i="24" s="1"/>
  <c r="P32" i="24" s="1"/>
  <c r="M33" i="24" s="1"/>
  <c r="K35" i="24"/>
  <c r="L36" i="24"/>
  <c r="I38" i="24"/>
  <c r="J37" i="24"/>
  <c r="H37" i="24"/>
  <c r="L37" i="24" l="1"/>
  <c r="K36" i="24"/>
  <c r="N33" i="24"/>
  <c r="O33" i="24" s="1"/>
  <c r="P33" i="24" s="1"/>
  <c r="M34" i="24" s="1"/>
  <c r="H38" i="24"/>
  <c r="I39" i="24"/>
  <c r="J38" i="24"/>
  <c r="N34" i="24" l="1"/>
  <c r="O34" i="24" s="1"/>
  <c r="P34" i="24" s="1"/>
  <c r="M35" i="24" s="1"/>
  <c r="L38" i="24"/>
  <c r="K37" i="24"/>
  <c r="I40" i="24"/>
  <c r="J39" i="24"/>
  <c r="H39" i="24"/>
  <c r="L39" i="24" l="1"/>
  <c r="K38" i="24"/>
  <c r="N35" i="24"/>
  <c r="O35" i="24" s="1"/>
  <c r="P35" i="24" s="1"/>
  <c r="M36" i="24" s="1"/>
  <c r="I41" i="24"/>
  <c r="J40" i="24"/>
  <c r="H40" i="24"/>
  <c r="N36" i="24" l="1"/>
  <c r="O36" i="24" s="1"/>
  <c r="P36" i="24" s="1"/>
  <c r="M37" i="24" s="1"/>
  <c r="K39" i="24"/>
  <c r="L40" i="24"/>
  <c r="I42" i="24"/>
  <c r="J41" i="24"/>
  <c r="H41" i="24"/>
  <c r="L41" i="24" l="1"/>
  <c r="K40" i="24"/>
  <c r="N37" i="24"/>
  <c r="O37" i="24" s="1"/>
  <c r="P37" i="24" s="1"/>
  <c r="M38" i="24" s="1"/>
  <c r="H42" i="24"/>
  <c r="I43" i="24"/>
  <c r="J42" i="24"/>
  <c r="N38" i="24" l="1"/>
  <c r="O38" i="24" s="1"/>
  <c r="P38" i="24" s="1"/>
  <c r="M39" i="24" s="1"/>
  <c r="L42" i="24"/>
  <c r="K41" i="24"/>
  <c r="I44" i="24"/>
  <c r="J43" i="24"/>
  <c r="H43" i="24"/>
  <c r="L43" i="24" l="1"/>
  <c r="K42" i="24"/>
  <c r="N39" i="24"/>
  <c r="O39" i="24" s="1"/>
  <c r="P39" i="24" s="1"/>
  <c r="M40" i="24" s="1"/>
  <c r="I45" i="24"/>
  <c r="J44" i="24"/>
  <c r="H44" i="24"/>
  <c r="N40" i="24" l="1"/>
  <c r="O40" i="24" s="1"/>
  <c r="P40" i="24" s="1"/>
  <c r="M41" i="24" s="1"/>
  <c r="K43" i="24"/>
  <c r="L44" i="24"/>
  <c r="I46" i="24"/>
  <c r="J45" i="24"/>
  <c r="H45" i="24"/>
  <c r="L45" i="24" l="1"/>
  <c r="K44" i="24"/>
  <c r="N41" i="24"/>
  <c r="O41" i="24" s="1"/>
  <c r="P41" i="24" s="1"/>
  <c r="M42" i="24" s="1"/>
  <c r="H46" i="24"/>
  <c r="I47" i="24"/>
  <c r="J46" i="24"/>
  <c r="N42" i="24" l="1"/>
  <c r="O42" i="24" s="1"/>
  <c r="P42" i="24" s="1"/>
  <c r="M43" i="24" s="1"/>
  <c r="L46" i="24"/>
  <c r="K45" i="24"/>
  <c r="I48" i="24"/>
  <c r="J47" i="24"/>
  <c r="H47" i="24"/>
  <c r="L47" i="24" l="1"/>
  <c r="K46" i="24"/>
  <c r="N43" i="24"/>
  <c r="O43" i="24" s="1"/>
  <c r="P43" i="24" s="1"/>
  <c r="M44" i="24" s="1"/>
  <c r="I49" i="24"/>
  <c r="J48" i="24"/>
  <c r="H48" i="24"/>
  <c r="N44" i="24" l="1"/>
  <c r="O44" i="24" s="1"/>
  <c r="P44" i="24" s="1"/>
  <c r="M45" i="24" s="1"/>
  <c r="K47" i="24"/>
  <c r="L48" i="24"/>
  <c r="I50" i="24"/>
  <c r="J49" i="24"/>
  <c r="H49" i="24"/>
  <c r="L49" i="24" l="1"/>
  <c r="K48" i="24"/>
  <c r="N45" i="24"/>
  <c r="O45" i="24" s="1"/>
  <c r="P45" i="24" s="1"/>
  <c r="M46" i="24" s="1"/>
  <c r="H50" i="24"/>
  <c r="I51" i="24"/>
  <c r="J50" i="24"/>
  <c r="N46" i="24" l="1"/>
  <c r="O46" i="24" s="1"/>
  <c r="P46" i="24" s="1"/>
  <c r="M47" i="24" s="1"/>
  <c r="L50" i="24"/>
  <c r="K49" i="24"/>
  <c r="I52" i="24"/>
  <c r="J51" i="24"/>
  <c r="H51" i="24"/>
  <c r="L51" i="24" l="1"/>
  <c r="K50" i="24"/>
  <c r="N47" i="24"/>
  <c r="O47" i="24" s="1"/>
  <c r="P47" i="24" s="1"/>
  <c r="M48" i="24" s="1"/>
  <c r="I53" i="24"/>
  <c r="J52" i="24"/>
  <c r="H52" i="24"/>
  <c r="N48" i="24" l="1"/>
  <c r="O48" i="24" s="1"/>
  <c r="P48" i="24" s="1"/>
  <c r="M49" i="24" s="1"/>
  <c r="K51" i="24"/>
  <c r="L52" i="24"/>
  <c r="I54" i="24"/>
  <c r="J53" i="24"/>
  <c r="H53" i="24"/>
  <c r="L53" i="24" l="1"/>
  <c r="K52" i="24"/>
  <c r="N49" i="24"/>
  <c r="O49" i="24" s="1"/>
  <c r="P49" i="24" s="1"/>
  <c r="M50" i="24" s="1"/>
  <c r="H54" i="24"/>
  <c r="I55" i="24"/>
  <c r="J54" i="24"/>
  <c r="N50" i="24" l="1"/>
  <c r="O50" i="24" s="1"/>
  <c r="P50" i="24" s="1"/>
  <c r="M51" i="24" s="1"/>
  <c r="L54" i="24"/>
  <c r="K53" i="24"/>
  <c r="I56" i="24"/>
  <c r="J55" i="24"/>
  <c r="H55" i="24"/>
  <c r="L55" i="24" l="1"/>
  <c r="K54" i="24"/>
  <c r="N51" i="24"/>
  <c r="O51" i="24" s="1"/>
  <c r="P51" i="24" s="1"/>
  <c r="M52" i="24" s="1"/>
  <c r="I57" i="24"/>
  <c r="J56" i="24"/>
  <c r="H56" i="24"/>
  <c r="N52" i="24" l="1"/>
  <c r="O52" i="24" s="1"/>
  <c r="P52" i="24" s="1"/>
  <c r="M53" i="24" s="1"/>
  <c r="K55" i="24"/>
  <c r="L56" i="24"/>
  <c r="I58" i="24"/>
  <c r="J57" i="24"/>
  <c r="H57" i="24"/>
  <c r="L57" i="24" l="1"/>
  <c r="K56" i="24"/>
  <c r="N53" i="24"/>
  <c r="O53" i="24" s="1"/>
  <c r="P53" i="24" s="1"/>
  <c r="M54" i="24" s="1"/>
  <c r="H58" i="24"/>
  <c r="I59" i="24"/>
  <c r="J58" i="24"/>
  <c r="N54" i="24" l="1"/>
  <c r="O54" i="24" s="1"/>
  <c r="P54" i="24" s="1"/>
  <c r="M55" i="24" s="1"/>
  <c r="L58" i="24"/>
  <c r="K57" i="24"/>
  <c r="I60" i="24"/>
  <c r="J59" i="24"/>
  <c r="H59" i="24"/>
  <c r="L59" i="24" l="1"/>
  <c r="K58" i="24"/>
  <c r="N55" i="24"/>
  <c r="O55" i="24" s="1"/>
  <c r="P55" i="24" s="1"/>
  <c r="M56" i="24" s="1"/>
  <c r="I61" i="24"/>
  <c r="J60" i="24"/>
  <c r="H60" i="24"/>
  <c r="N56" i="24" l="1"/>
  <c r="O56" i="24" s="1"/>
  <c r="P56" i="24" s="1"/>
  <c r="M57" i="24" s="1"/>
  <c r="K59" i="24"/>
  <c r="L60" i="24"/>
  <c r="I62" i="24"/>
  <c r="J61" i="24"/>
  <c r="H61" i="24"/>
  <c r="L61" i="24" l="1"/>
  <c r="K60" i="24"/>
  <c r="N57" i="24"/>
  <c r="O57" i="24" s="1"/>
  <c r="P57" i="24" s="1"/>
  <c r="M58" i="24" s="1"/>
  <c r="H62" i="24"/>
  <c r="I63" i="24"/>
  <c r="J62" i="24"/>
  <c r="N58" i="24" l="1"/>
  <c r="O58" i="24" s="1"/>
  <c r="P58" i="24" s="1"/>
  <c r="M59" i="24" s="1"/>
  <c r="L62" i="24"/>
  <c r="K61" i="24"/>
  <c r="I64" i="24"/>
  <c r="J63" i="24"/>
  <c r="H63" i="24"/>
  <c r="L63" i="24" l="1"/>
  <c r="K62" i="24"/>
  <c r="N59" i="24"/>
  <c r="O59" i="24" s="1"/>
  <c r="P59" i="24" s="1"/>
  <c r="M60" i="24" s="1"/>
  <c r="I65" i="24"/>
  <c r="J64" i="24"/>
  <c r="H64" i="24"/>
  <c r="N60" i="24" l="1"/>
  <c r="O60" i="24" s="1"/>
  <c r="P60" i="24" s="1"/>
  <c r="M61" i="24" s="1"/>
  <c r="K63" i="24"/>
  <c r="L64" i="24"/>
  <c r="I66" i="24"/>
  <c r="J65" i="24"/>
  <c r="H65" i="24"/>
  <c r="L65" i="24" l="1"/>
  <c r="K64" i="24"/>
  <c r="N61" i="24"/>
  <c r="O61" i="24" s="1"/>
  <c r="P61" i="24" s="1"/>
  <c r="M62" i="24" s="1"/>
  <c r="H66" i="24"/>
  <c r="I67" i="24"/>
  <c r="J66" i="24"/>
  <c r="N62" i="24" l="1"/>
  <c r="O62" i="24" s="1"/>
  <c r="P62" i="24" s="1"/>
  <c r="M63" i="24" s="1"/>
  <c r="L66" i="24"/>
  <c r="K65" i="24"/>
  <c r="I68" i="24"/>
  <c r="J67" i="24"/>
  <c r="H67" i="24"/>
  <c r="L67" i="24" l="1"/>
  <c r="K66" i="24"/>
  <c r="N63" i="24"/>
  <c r="O63" i="24" s="1"/>
  <c r="P63" i="24" s="1"/>
  <c r="M64" i="24" s="1"/>
  <c r="I69" i="24"/>
  <c r="J68" i="24"/>
  <c r="H68" i="24"/>
  <c r="N64" i="24" l="1"/>
  <c r="O64" i="24" s="1"/>
  <c r="P64" i="24" s="1"/>
  <c r="M65" i="24" s="1"/>
  <c r="K67" i="24"/>
  <c r="L68" i="24"/>
  <c r="I70" i="24"/>
  <c r="J69" i="24"/>
  <c r="H69" i="24"/>
  <c r="L69" i="24" l="1"/>
  <c r="K68" i="24"/>
  <c r="N65" i="24"/>
  <c r="O65" i="24" s="1"/>
  <c r="P65" i="24" s="1"/>
  <c r="M66" i="24" s="1"/>
  <c r="H70" i="24"/>
  <c r="I71" i="24"/>
  <c r="J70" i="24"/>
  <c r="N66" i="24" l="1"/>
  <c r="O66" i="24" s="1"/>
  <c r="P66" i="24" s="1"/>
  <c r="M67" i="24" s="1"/>
  <c r="L70" i="24"/>
  <c r="K69" i="24"/>
  <c r="I72" i="24"/>
  <c r="J71" i="24"/>
  <c r="H71" i="24"/>
  <c r="L71" i="24" l="1"/>
  <c r="K70" i="24"/>
  <c r="N67" i="24"/>
  <c r="O67" i="24" s="1"/>
  <c r="P67" i="24" s="1"/>
  <c r="M68" i="24" s="1"/>
  <c r="I73" i="24"/>
  <c r="J72" i="24"/>
  <c r="H72" i="24"/>
  <c r="N68" i="24" l="1"/>
  <c r="O68" i="24" s="1"/>
  <c r="P68" i="24" s="1"/>
  <c r="M69" i="24" s="1"/>
  <c r="K71" i="24"/>
  <c r="L72" i="24"/>
  <c r="I74" i="24"/>
  <c r="J73" i="24"/>
  <c r="H73" i="24"/>
  <c r="L73" i="24" l="1"/>
  <c r="K72" i="24"/>
  <c r="N69" i="24"/>
  <c r="O69" i="24" s="1"/>
  <c r="P69" i="24" s="1"/>
  <c r="M70" i="24" s="1"/>
  <c r="H74" i="24"/>
  <c r="I75" i="24"/>
  <c r="J74" i="24"/>
  <c r="N70" i="24" l="1"/>
  <c r="O70" i="24" s="1"/>
  <c r="P70" i="24" s="1"/>
  <c r="M71" i="24" s="1"/>
  <c r="L74" i="24"/>
  <c r="K73" i="24"/>
  <c r="I76" i="24"/>
  <c r="J75" i="24"/>
  <c r="H75" i="24"/>
  <c r="L75" i="24" l="1"/>
  <c r="K74" i="24"/>
  <c r="N71" i="24"/>
  <c r="O71" i="24" s="1"/>
  <c r="P71" i="24" s="1"/>
  <c r="M72" i="24" s="1"/>
  <c r="I77" i="24"/>
  <c r="J76" i="24"/>
  <c r="H76" i="24"/>
  <c r="N72" i="24" l="1"/>
  <c r="O72" i="24" s="1"/>
  <c r="P72" i="24" s="1"/>
  <c r="M73" i="24" s="1"/>
  <c r="K75" i="24"/>
  <c r="L76" i="24"/>
  <c r="I78" i="24"/>
  <c r="J77" i="24"/>
  <c r="H77" i="24"/>
  <c r="L77" i="24" l="1"/>
  <c r="K76" i="24"/>
  <c r="N73" i="24"/>
  <c r="O73" i="24" s="1"/>
  <c r="P73" i="24" s="1"/>
  <c r="M74" i="24" s="1"/>
  <c r="H78" i="24"/>
  <c r="I79" i="24"/>
  <c r="J78" i="24"/>
  <c r="N74" i="24" l="1"/>
  <c r="O74" i="24" s="1"/>
  <c r="P74" i="24" s="1"/>
  <c r="M75" i="24" s="1"/>
  <c r="L78" i="24"/>
  <c r="K77" i="24"/>
  <c r="I80" i="24"/>
  <c r="J79" i="24"/>
  <c r="H79" i="24"/>
  <c r="L79" i="24" l="1"/>
  <c r="K78" i="24"/>
  <c r="N75" i="24"/>
  <c r="O75" i="24" s="1"/>
  <c r="P75" i="24" s="1"/>
  <c r="M76" i="24" s="1"/>
  <c r="I81" i="24"/>
  <c r="J80" i="24"/>
  <c r="H80" i="24"/>
  <c r="K79" i="24" l="1"/>
  <c r="L80" i="24"/>
  <c r="N76" i="24"/>
  <c r="O76" i="24" s="1"/>
  <c r="P76" i="24" s="1"/>
  <c r="M77" i="24" s="1"/>
  <c r="H81" i="24"/>
  <c r="I82" i="24"/>
  <c r="J81" i="24"/>
  <c r="I83" i="24" l="1"/>
  <c r="J82" i="24"/>
  <c r="H82" i="24"/>
  <c r="N77" i="24"/>
  <c r="O77" i="24" s="1"/>
  <c r="P77" i="24" s="1"/>
  <c r="M78" i="24" s="1"/>
  <c r="L81" i="24"/>
  <c r="K80" i="24"/>
  <c r="N78" i="24" l="1"/>
  <c r="O78" i="24" s="1"/>
  <c r="P78" i="24" s="1"/>
  <c r="M79" i="24" s="1"/>
  <c r="L82" i="24"/>
  <c r="K81" i="24"/>
  <c r="I84" i="24"/>
  <c r="J83" i="24"/>
  <c r="H83" i="24"/>
  <c r="K82" i="24" l="1"/>
  <c r="L83" i="24"/>
  <c r="I85" i="24"/>
  <c r="J84" i="24"/>
  <c r="H84" i="24"/>
  <c r="N79" i="24"/>
  <c r="O79" i="24" s="1"/>
  <c r="P79" i="24" s="1"/>
  <c r="M80" i="24" s="1"/>
  <c r="N80" i="24" l="1"/>
  <c r="O80" i="24" s="1"/>
  <c r="P80" i="24" s="1"/>
  <c r="M81" i="24" s="1"/>
  <c r="L84" i="24"/>
  <c r="K83" i="24"/>
  <c r="H85" i="24"/>
  <c r="I86" i="24"/>
  <c r="J85" i="24"/>
  <c r="I87" i="24" l="1"/>
  <c r="J86" i="24"/>
  <c r="H86" i="24"/>
  <c r="N81" i="24"/>
  <c r="O81" i="24" s="1"/>
  <c r="P81" i="24" s="1"/>
  <c r="M82" i="24" s="1"/>
  <c r="L85" i="24"/>
  <c r="K84" i="24"/>
  <c r="N82" i="24" l="1"/>
  <c r="O82" i="24" s="1"/>
  <c r="P82" i="24" s="1"/>
  <c r="M83" i="24" s="1"/>
  <c r="L86" i="24"/>
  <c r="K85" i="24"/>
  <c r="I88" i="24"/>
  <c r="J87" i="24"/>
  <c r="H87" i="24"/>
  <c r="N83" i="24" l="1"/>
  <c r="O83" i="24" s="1"/>
  <c r="P83" i="24" s="1"/>
  <c r="M84" i="24" s="1"/>
  <c r="K86" i="24"/>
  <c r="L87" i="24"/>
  <c r="I89" i="24"/>
  <c r="J88" i="24"/>
  <c r="H88" i="24"/>
  <c r="L88" i="24" l="1"/>
  <c r="K87" i="24"/>
  <c r="N84" i="24"/>
  <c r="O84" i="24" s="1"/>
  <c r="P84" i="24" s="1"/>
  <c r="M85" i="24" s="1"/>
  <c r="H89" i="24"/>
  <c r="I90" i="24"/>
  <c r="J89" i="24"/>
  <c r="N85" i="24" l="1"/>
  <c r="O85" i="24" s="1"/>
  <c r="P85" i="24" s="1"/>
  <c r="M86" i="24" s="1"/>
  <c r="L89" i="24"/>
  <c r="K88" i="24"/>
  <c r="I91" i="24"/>
  <c r="J90" i="24"/>
  <c r="H90" i="24"/>
  <c r="N86" i="24" l="1"/>
  <c r="O86" i="24" s="1"/>
  <c r="P86" i="24" s="1"/>
  <c r="M87" i="24" s="1"/>
  <c r="L90" i="24"/>
  <c r="K89" i="24"/>
  <c r="I92" i="24"/>
  <c r="J91" i="24"/>
  <c r="H91" i="24"/>
  <c r="N87" i="24" l="1"/>
  <c r="O87" i="24" s="1"/>
  <c r="P87" i="24" s="1"/>
  <c r="M88" i="24" s="1"/>
  <c r="K90" i="24"/>
  <c r="L91" i="24"/>
  <c r="I93" i="24"/>
  <c r="J92" i="24"/>
  <c r="H92" i="24"/>
  <c r="L92" i="24" l="1"/>
  <c r="K91" i="24"/>
  <c r="N88" i="24"/>
  <c r="O88" i="24" s="1"/>
  <c r="P88" i="24" s="1"/>
  <c r="M89" i="24" s="1"/>
  <c r="H93" i="24"/>
  <c r="I94" i="24"/>
  <c r="J93" i="24"/>
  <c r="N89" i="24" l="1"/>
  <c r="O89" i="24" s="1"/>
  <c r="P89" i="24" s="1"/>
  <c r="M90" i="24" s="1"/>
  <c r="I95" i="24"/>
  <c r="J94" i="24"/>
  <c r="H94" i="24"/>
  <c r="L93" i="24"/>
  <c r="K92" i="24"/>
  <c r="N90" i="24" l="1"/>
  <c r="O90" i="24" s="1"/>
  <c r="P90" i="24" s="1"/>
  <c r="M91" i="24" s="1"/>
  <c r="L94" i="24"/>
  <c r="K93" i="24"/>
  <c r="I96" i="24"/>
  <c r="J95" i="24"/>
  <c r="H95" i="24"/>
  <c r="K94" i="24" l="1"/>
  <c r="L95" i="24"/>
  <c r="I97" i="24"/>
  <c r="J96" i="24"/>
  <c r="H96" i="24"/>
  <c r="N91" i="24"/>
  <c r="O91" i="24" s="1"/>
  <c r="P91" i="24" s="1"/>
  <c r="M92" i="24" s="1"/>
  <c r="N92" i="24" l="1"/>
  <c r="O92" i="24" s="1"/>
  <c r="P92" i="24" s="1"/>
  <c r="M93" i="24" s="1"/>
  <c r="L96" i="24"/>
  <c r="K95" i="24"/>
  <c r="H97" i="24"/>
  <c r="I98" i="24"/>
  <c r="J97" i="24"/>
  <c r="L97" i="24" l="1"/>
  <c r="K96" i="24"/>
  <c r="N93" i="24"/>
  <c r="O93" i="24" s="1"/>
  <c r="P93" i="24" s="1"/>
  <c r="M94" i="24" s="1"/>
  <c r="I99" i="24"/>
  <c r="J98" i="24"/>
  <c r="H98" i="24"/>
  <c r="N94" i="24" l="1"/>
  <c r="O94" i="24" s="1"/>
  <c r="P94" i="24" s="1"/>
  <c r="M95" i="24" s="1"/>
  <c r="L98" i="24"/>
  <c r="K97" i="24"/>
  <c r="I100" i="24"/>
  <c r="J99" i="24"/>
  <c r="H99" i="24"/>
  <c r="N95" i="24" l="1"/>
  <c r="O95" i="24" s="1"/>
  <c r="P95" i="24" s="1"/>
  <c r="M96" i="24" s="1"/>
  <c r="K98" i="24"/>
  <c r="L99" i="24"/>
  <c r="I101" i="24"/>
  <c r="J100" i="24"/>
  <c r="H100" i="24"/>
  <c r="L100" i="24" l="1"/>
  <c r="K99" i="24"/>
  <c r="N96" i="24"/>
  <c r="O96" i="24" s="1"/>
  <c r="P96" i="24" s="1"/>
  <c r="M97" i="24" s="1"/>
  <c r="H101" i="24"/>
  <c r="I102" i="24"/>
  <c r="J101" i="24"/>
  <c r="N97" i="24" l="1"/>
  <c r="O97" i="24" s="1"/>
  <c r="P97" i="24" s="1"/>
  <c r="M98" i="24" s="1"/>
  <c r="I103" i="24"/>
  <c r="J102" i="24"/>
  <c r="H102" i="24"/>
  <c r="L101" i="24"/>
  <c r="K100" i="24"/>
  <c r="N98" i="24" l="1"/>
  <c r="O98" i="24" s="1"/>
  <c r="P98" i="24" s="1"/>
  <c r="M99" i="24" s="1"/>
  <c r="L102" i="24"/>
  <c r="K101" i="24"/>
  <c r="I104" i="24"/>
  <c r="J103" i="24"/>
  <c r="H103" i="24"/>
  <c r="K102" i="24" l="1"/>
  <c r="L103" i="24"/>
  <c r="I105" i="24"/>
  <c r="J104" i="24"/>
  <c r="H104" i="24"/>
  <c r="N99" i="24"/>
  <c r="O99" i="24" s="1"/>
  <c r="P99" i="24" s="1"/>
  <c r="M100" i="24" s="1"/>
  <c r="N100" i="24" l="1"/>
  <c r="O100" i="24" s="1"/>
  <c r="P100" i="24" s="1"/>
  <c r="M101" i="24" s="1"/>
  <c r="L104" i="24"/>
  <c r="K103" i="24"/>
  <c r="H105" i="24"/>
  <c r="I106" i="24"/>
  <c r="J105" i="24"/>
  <c r="L105" i="24" l="1"/>
  <c r="K104" i="24"/>
  <c r="N101" i="24"/>
  <c r="O101" i="24" s="1"/>
  <c r="P101" i="24" s="1"/>
  <c r="M102" i="24" s="1"/>
  <c r="I107" i="24"/>
  <c r="J106" i="24"/>
  <c r="H106" i="24"/>
  <c r="N102" i="24" l="1"/>
  <c r="O102" i="24" s="1"/>
  <c r="P102" i="24" s="1"/>
  <c r="M103" i="24" s="1"/>
  <c r="L106" i="24"/>
  <c r="K105" i="24"/>
  <c r="I108" i="24"/>
  <c r="J107" i="24"/>
  <c r="H107" i="24"/>
  <c r="N103" i="24" l="1"/>
  <c r="O103" i="24" s="1"/>
  <c r="P103" i="24" s="1"/>
  <c r="M104" i="24" s="1"/>
  <c r="K106" i="24"/>
  <c r="L107" i="24"/>
  <c r="I109" i="24"/>
  <c r="J108" i="24"/>
  <c r="H108" i="24"/>
  <c r="L108" i="24" l="1"/>
  <c r="K107" i="24"/>
  <c r="N104" i="24"/>
  <c r="O104" i="24" s="1"/>
  <c r="P104" i="24" s="1"/>
  <c r="M105" i="24" s="1"/>
  <c r="H109" i="24"/>
  <c r="I110" i="24"/>
  <c r="J109" i="24"/>
  <c r="N105" i="24" l="1"/>
  <c r="O105" i="24" s="1"/>
  <c r="P105" i="24" s="1"/>
  <c r="M106" i="24" s="1"/>
  <c r="I111" i="24"/>
  <c r="J110" i="24"/>
  <c r="H110" i="24"/>
  <c r="L109" i="24"/>
  <c r="K108" i="24"/>
  <c r="N106" i="24" l="1"/>
  <c r="O106" i="24" s="1"/>
  <c r="P106" i="24" s="1"/>
  <c r="M107" i="24" s="1"/>
  <c r="L110" i="24"/>
  <c r="K109" i="24"/>
  <c r="I112" i="24"/>
  <c r="J111" i="24"/>
  <c r="H111" i="24"/>
  <c r="K110" i="24" l="1"/>
  <c r="L111" i="24"/>
  <c r="I113" i="24"/>
  <c r="J112" i="24"/>
  <c r="H112" i="24"/>
  <c r="N107" i="24"/>
  <c r="O107" i="24" s="1"/>
  <c r="P107" i="24" s="1"/>
  <c r="M108" i="24" s="1"/>
  <c r="N108" i="24" l="1"/>
  <c r="O108" i="24" s="1"/>
  <c r="P108" i="24" s="1"/>
  <c r="M109" i="24" s="1"/>
  <c r="L112" i="24"/>
  <c r="K111" i="24"/>
  <c r="H113" i="24"/>
  <c r="I114" i="24"/>
  <c r="J113" i="24"/>
  <c r="L113" i="24" l="1"/>
  <c r="K112" i="24"/>
  <c r="N109" i="24"/>
  <c r="O109" i="24" s="1"/>
  <c r="P109" i="24" s="1"/>
  <c r="M110" i="24" s="1"/>
  <c r="I115" i="24"/>
  <c r="J114" i="24"/>
  <c r="H114" i="24"/>
  <c r="N110" i="24" l="1"/>
  <c r="O110" i="24" s="1"/>
  <c r="P110" i="24" s="1"/>
  <c r="M111" i="24" s="1"/>
  <c r="L114" i="24"/>
  <c r="K113" i="24"/>
  <c r="I116" i="24"/>
  <c r="J115" i="24"/>
  <c r="H115" i="24"/>
  <c r="N111" i="24" l="1"/>
  <c r="O111" i="24" s="1"/>
  <c r="P111" i="24" s="1"/>
  <c r="M112" i="24" s="1"/>
  <c r="K114" i="24"/>
  <c r="L115" i="24"/>
  <c r="I117" i="24"/>
  <c r="J116" i="24"/>
  <c r="H116" i="24"/>
  <c r="L116" i="24" l="1"/>
  <c r="K115" i="24"/>
  <c r="N112" i="24"/>
  <c r="O112" i="24" s="1"/>
  <c r="P112" i="24" s="1"/>
  <c r="M113" i="24" s="1"/>
  <c r="H117" i="24"/>
  <c r="I118" i="24"/>
  <c r="J117" i="24"/>
  <c r="N113" i="24" l="1"/>
  <c r="O113" i="24" s="1"/>
  <c r="P113" i="24" s="1"/>
  <c r="M114" i="24" s="1"/>
  <c r="I119" i="24"/>
  <c r="J118" i="24"/>
  <c r="H118" i="24"/>
  <c r="L117" i="24"/>
  <c r="K116" i="24"/>
  <c r="N114" i="24" l="1"/>
  <c r="O114" i="24" s="1"/>
  <c r="P114" i="24" s="1"/>
  <c r="M115" i="24" s="1"/>
  <c r="L118" i="24"/>
  <c r="K117" i="24"/>
  <c r="I120" i="24"/>
  <c r="J119" i="24"/>
  <c r="H119" i="24"/>
  <c r="K118" i="24" l="1"/>
  <c r="L119" i="24"/>
  <c r="I121" i="24"/>
  <c r="J120" i="24"/>
  <c r="H120" i="24"/>
  <c r="N115" i="24"/>
  <c r="O115" i="24" s="1"/>
  <c r="P115" i="24" s="1"/>
  <c r="M116" i="24" s="1"/>
  <c r="N116" i="24" l="1"/>
  <c r="O116" i="24" s="1"/>
  <c r="P116" i="24" s="1"/>
  <c r="M117" i="24" s="1"/>
  <c r="L120" i="24"/>
  <c r="K119" i="24"/>
  <c r="H121" i="24"/>
  <c r="I122" i="24"/>
  <c r="J121" i="24"/>
  <c r="L121" i="24" l="1"/>
  <c r="K120" i="24"/>
  <c r="N117" i="24"/>
  <c r="O117" i="24" s="1"/>
  <c r="P117" i="24" s="1"/>
  <c r="M118" i="24" s="1"/>
  <c r="I123" i="24"/>
  <c r="J122" i="24"/>
  <c r="H122" i="24"/>
  <c r="N118" i="24" l="1"/>
  <c r="O118" i="24" s="1"/>
  <c r="P118" i="24" s="1"/>
  <c r="M119" i="24" s="1"/>
  <c r="L122" i="24"/>
  <c r="K121" i="24"/>
  <c r="I124" i="24"/>
  <c r="J123" i="24"/>
  <c r="H123" i="24"/>
  <c r="N119" i="24" l="1"/>
  <c r="O119" i="24" s="1"/>
  <c r="P119" i="24" s="1"/>
  <c r="M120" i="24" s="1"/>
  <c r="K122" i="24"/>
  <c r="L123" i="24"/>
  <c r="I125" i="24"/>
  <c r="J124" i="24"/>
  <c r="H124" i="24"/>
  <c r="L124" i="24" l="1"/>
  <c r="K123" i="24"/>
  <c r="N120" i="24"/>
  <c r="O120" i="24" s="1"/>
  <c r="P120" i="24" s="1"/>
  <c r="M121" i="24" s="1"/>
  <c r="H125" i="24"/>
  <c r="I126" i="24"/>
  <c r="J125" i="24"/>
  <c r="N121" i="24" l="1"/>
  <c r="O121" i="24" s="1"/>
  <c r="P121" i="24" s="1"/>
  <c r="M122" i="24" s="1"/>
  <c r="I127" i="24"/>
  <c r="J126" i="24"/>
  <c r="H126" i="24"/>
  <c r="L125" i="24"/>
  <c r="K124" i="24"/>
  <c r="N122" i="24" l="1"/>
  <c r="O122" i="24" s="1"/>
  <c r="P122" i="24" s="1"/>
  <c r="M123" i="24" s="1"/>
  <c r="L126" i="24"/>
  <c r="K125" i="24"/>
  <c r="I128" i="24"/>
  <c r="J127" i="24"/>
  <c r="H127" i="24"/>
  <c r="K126" i="24" l="1"/>
  <c r="L127" i="24"/>
  <c r="I129" i="24"/>
  <c r="J128" i="24"/>
  <c r="H128" i="24"/>
  <c r="N123" i="24"/>
  <c r="O123" i="24" s="1"/>
  <c r="P123" i="24" s="1"/>
  <c r="M124" i="24" s="1"/>
  <c r="N124" i="24" l="1"/>
  <c r="O124" i="24" s="1"/>
  <c r="P124" i="24" s="1"/>
  <c r="M125" i="24" s="1"/>
  <c r="L128" i="24"/>
  <c r="K127" i="24"/>
  <c r="H129" i="24"/>
  <c r="I130" i="24"/>
  <c r="J129" i="24"/>
  <c r="L129" i="24" l="1"/>
  <c r="K128" i="24"/>
  <c r="N125" i="24"/>
  <c r="O125" i="24" s="1"/>
  <c r="P125" i="24" s="1"/>
  <c r="M126" i="24" s="1"/>
  <c r="I131" i="24"/>
  <c r="J130" i="24"/>
  <c r="H130" i="24"/>
  <c r="N126" i="24" l="1"/>
  <c r="O126" i="24" s="1"/>
  <c r="P126" i="24" s="1"/>
  <c r="M127" i="24" s="1"/>
  <c r="L130" i="24"/>
  <c r="K129" i="24"/>
  <c r="I132" i="24"/>
  <c r="J131" i="24"/>
  <c r="H131" i="24"/>
  <c r="N127" i="24" l="1"/>
  <c r="O127" i="24" s="1"/>
  <c r="P127" i="24" s="1"/>
  <c r="M128" i="24" s="1"/>
  <c r="K130" i="24"/>
  <c r="L131" i="24"/>
  <c r="I133" i="24"/>
  <c r="J132" i="24"/>
  <c r="H132" i="24"/>
  <c r="L132" i="24" l="1"/>
  <c r="K131" i="24"/>
  <c r="N128" i="24"/>
  <c r="O128" i="24" s="1"/>
  <c r="P128" i="24" s="1"/>
  <c r="M129" i="24" s="1"/>
  <c r="H133" i="24"/>
  <c r="I134" i="24"/>
  <c r="J133" i="24"/>
  <c r="N129" i="24" l="1"/>
  <c r="O129" i="24" s="1"/>
  <c r="P129" i="24" s="1"/>
  <c r="M130" i="24" s="1"/>
  <c r="I135" i="24"/>
  <c r="J134" i="24"/>
  <c r="H134" i="24"/>
  <c r="L133" i="24"/>
  <c r="K132" i="24"/>
  <c r="N130" i="24" l="1"/>
  <c r="O130" i="24" s="1"/>
  <c r="P130" i="24" s="1"/>
  <c r="M131" i="24" s="1"/>
  <c r="L134" i="24"/>
  <c r="K133" i="24"/>
  <c r="I136" i="24"/>
  <c r="J135" i="24"/>
  <c r="H135" i="24"/>
  <c r="K134" i="24" l="1"/>
  <c r="L135" i="24"/>
  <c r="I137" i="24"/>
  <c r="J136" i="24"/>
  <c r="H136" i="24"/>
  <c r="N131" i="24"/>
  <c r="O131" i="24" s="1"/>
  <c r="P131" i="24" s="1"/>
  <c r="M132" i="24" s="1"/>
  <c r="N132" i="24" l="1"/>
  <c r="O132" i="24" s="1"/>
  <c r="P132" i="24" s="1"/>
  <c r="M133" i="24" s="1"/>
  <c r="L136" i="24"/>
  <c r="K135" i="24"/>
  <c r="H137" i="24"/>
  <c r="I138" i="24"/>
  <c r="J137" i="24"/>
  <c r="L137" i="24" l="1"/>
  <c r="K136" i="24"/>
  <c r="N133" i="24"/>
  <c r="O133" i="24" s="1"/>
  <c r="P133" i="24" s="1"/>
  <c r="M134" i="24" s="1"/>
  <c r="I139" i="24"/>
  <c r="P138" i="24"/>
  <c r="N138" i="24"/>
  <c r="J138" i="24"/>
  <c r="H138" i="24"/>
  <c r="O138" i="24"/>
  <c r="M138" i="24"/>
  <c r="N134" i="24" l="1"/>
  <c r="O134" i="24" s="1"/>
  <c r="P134" i="24" s="1"/>
  <c r="M135" i="24" s="1"/>
  <c r="L138" i="24"/>
  <c r="K137" i="24"/>
  <c r="O139" i="24"/>
  <c r="M139" i="24"/>
  <c r="I140" i="24"/>
  <c r="N139" i="24"/>
  <c r="J139" i="24"/>
  <c r="P139" i="24"/>
  <c r="H139" i="24"/>
  <c r="N135" i="24" l="1"/>
  <c r="O135" i="24" s="1"/>
  <c r="P135" i="24" s="1"/>
  <c r="M136" i="24" s="1"/>
  <c r="K138" i="24"/>
  <c r="L139" i="24"/>
  <c r="I141" i="24"/>
  <c r="P140" i="24"/>
  <c r="N140" i="24"/>
  <c r="J140" i="24"/>
  <c r="H140" i="24"/>
  <c r="M140" i="24"/>
  <c r="O140" i="24"/>
  <c r="L140" i="24" l="1"/>
  <c r="K139" i="24"/>
  <c r="N136" i="24"/>
  <c r="O136" i="24" s="1"/>
  <c r="P136" i="24" s="1"/>
  <c r="M137" i="24" s="1"/>
  <c r="O141" i="24"/>
  <c r="M141" i="24"/>
  <c r="P141" i="24"/>
  <c r="H141" i="24"/>
  <c r="I142" i="24"/>
  <c r="J141" i="24"/>
  <c r="N141" i="24"/>
  <c r="N137" i="24" l="1"/>
  <c r="O137" i="24" s="1"/>
  <c r="P137" i="24" s="1"/>
  <c r="I143" i="24"/>
  <c r="P142" i="24"/>
  <c r="N142" i="24"/>
  <c r="J142" i="24"/>
  <c r="H142" i="24"/>
  <c r="O142" i="24"/>
  <c r="M142" i="24"/>
  <c r="L141" i="24"/>
  <c r="K140" i="24"/>
  <c r="O143" i="24" l="1"/>
  <c r="M143" i="24"/>
  <c r="I144" i="24"/>
  <c r="N143" i="24"/>
  <c r="J143" i="24"/>
  <c r="P143" i="24"/>
  <c r="H143" i="24"/>
  <c r="L142" i="24"/>
  <c r="K141" i="24"/>
  <c r="K142" i="24" l="1"/>
  <c r="L143" i="24"/>
  <c r="I145" i="24"/>
  <c r="P144" i="24"/>
  <c r="N144" i="24"/>
  <c r="J144" i="24"/>
  <c r="H144" i="24"/>
  <c r="M144" i="24"/>
  <c r="O144" i="24"/>
  <c r="O145" i="24" l="1"/>
  <c r="M145" i="24"/>
  <c r="P145" i="24"/>
  <c r="H145" i="24"/>
  <c r="N145" i="24"/>
  <c r="I146" i="24"/>
  <c r="J145" i="24"/>
  <c r="L144" i="24"/>
  <c r="K143" i="24"/>
  <c r="I147" i="24" l="1"/>
  <c r="P146" i="24"/>
  <c r="N146" i="24"/>
  <c r="J146" i="24"/>
  <c r="H146" i="24"/>
  <c r="O146" i="24"/>
  <c r="M146" i="24"/>
  <c r="L145" i="24"/>
  <c r="K144" i="24"/>
  <c r="O147" i="24" l="1"/>
  <c r="M147" i="24"/>
  <c r="I148" i="24"/>
  <c r="N147" i="24"/>
  <c r="J147" i="24"/>
  <c r="P147" i="24"/>
  <c r="H147" i="24"/>
  <c r="L146" i="24"/>
  <c r="K145" i="24"/>
  <c r="K146" i="24" l="1"/>
  <c r="L147" i="24"/>
  <c r="I149" i="24"/>
  <c r="P148" i="24"/>
  <c r="N148" i="24"/>
  <c r="J148" i="24"/>
  <c r="H148" i="24"/>
  <c r="M148" i="24"/>
  <c r="O148" i="24"/>
  <c r="O149" i="24" l="1"/>
  <c r="M149" i="24"/>
  <c r="P149" i="24"/>
  <c r="H149" i="24"/>
  <c r="I150" i="24"/>
  <c r="J149" i="24"/>
  <c r="N149" i="24"/>
  <c r="L148" i="24"/>
  <c r="K147" i="24"/>
  <c r="L149" i="24" l="1"/>
  <c r="K148" i="24"/>
  <c r="I151" i="24"/>
  <c r="P150" i="24"/>
  <c r="N150" i="24"/>
  <c r="J150" i="24"/>
  <c r="H150" i="24"/>
  <c r="O150" i="24"/>
  <c r="M150" i="24"/>
  <c r="O151" i="24" l="1"/>
  <c r="M151" i="24"/>
  <c r="I152" i="24"/>
  <c r="N151" i="24"/>
  <c r="J151" i="24"/>
  <c r="P151" i="24"/>
  <c r="H151" i="24"/>
  <c r="L150" i="24"/>
  <c r="K149" i="24"/>
  <c r="K150" i="24" l="1"/>
  <c r="L151" i="24"/>
  <c r="I153" i="24"/>
  <c r="P152" i="24"/>
  <c r="N152" i="24"/>
  <c r="J152" i="24"/>
  <c r="H152" i="24"/>
  <c r="M152" i="24"/>
  <c r="O152" i="24"/>
  <c r="O153" i="24" l="1"/>
  <c r="M153" i="24"/>
  <c r="P153" i="24"/>
  <c r="H153" i="24"/>
  <c r="N153" i="24"/>
  <c r="I154" i="24"/>
  <c r="J153" i="24"/>
  <c r="L152" i="24"/>
  <c r="K151" i="24"/>
  <c r="I155" i="24" l="1"/>
  <c r="P154" i="24"/>
  <c r="N154" i="24"/>
  <c r="J154" i="24"/>
  <c r="H154" i="24"/>
  <c r="O154" i="24"/>
  <c r="M154" i="24"/>
  <c r="L153" i="24"/>
  <c r="K152" i="24"/>
  <c r="O155" i="24" l="1"/>
  <c r="M155" i="24"/>
  <c r="I156" i="24"/>
  <c r="N155" i="24"/>
  <c r="J155" i="24"/>
  <c r="P155" i="24"/>
  <c r="H155" i="24"/>
  <c r="L154" i="24"/>
  <c r="K153" i="24"/>
  <c r="K154" i="24" l="1"/>
  <c r="L155" i="24"/>
  <c r="I157" i="24"/>
  <c r="P156" i="24"/>
  <c r="N156" i="24"/>
  <c r="J156" i="24"/>
  <c r="H156" i="24"/>
  <c r="M156" i="24"/>
  <c r="O156" i="24"/>
  <c r="O157" i="24" l="1"/>
  <c r="M157" i="24"/>
  <c r="P157" i="24"/>
  <c r="H157" i="24"/>
  <c r="I158" i="24"/>
  <c r="J157" i="24"/>
  <c r="N157" i="24"/>
  <c r="L156" i="24"/>
  <c r="K155" i="24"/>
  <c r="L157" i="24" l="1"/>
  <c r="K156" i="24"/>
  <c r="I159" i="24"/>
  <c r="P158" i="24"/>
  <c r="N158" i="24"/>
  <c r="J158" i="24"/>
  <c r="H158" i="24"/>
  <c r="O158" i="24"/>
  <c r="M158" i="24"/>
  <c r="O159" i="24" l="1"/>
  <c r="M159" i="24"/>
  <c r="I160" i="24"/>
  <c r="N159" i="24"/>
  <c r="J159" i="24"/>
  <c r="P159" i="24"/>
  <c r="H159" i="24"/>
  <c r="L158" i="24"/>
  <c r="K157" i="24"/>
  <c r="K158" i="24" l="1"/>
  <c r="L159" i="24"/>
  <c r="I161" i="24"/>
  <c r="P160" i="24"/>
  <c r="N160" i="24"/>
  <c r="J160" i="24"/>
  <c r="H160" i="24"/>
  <c r="M160" i="24"/>
  <c r="O160" i="24"/>
  <c r="O161" i="24" l="1"/>
  <c r="M161" i="24"/>
  <c r="P161" i="24"/>
  <c r="H161" i="24"/>
  <c r="N161" i="24"/>
  <c r="I162" i="24"/>
  <c r="J161" i="24"/>
  <c r="L160" i="24"/>
  <c r="K159" i="24"/>
  <c r="I163" i="24" l="1"/>
  <c r="P162" i="24"/>
  <c r="N162" i="24"/>
  <c r="J162" i="24"/>
  <c r="H162" i="24"/>
  <c r="O162" i="24"/>
  <c r="M162" i="24"/>
  <c r="L161" i="24"/>
  <c r="K160" i="24"/>
  <c r="O163" i="24" l="1"/>
  <c r="M163" i="24"/>
  <c r="I164" i="24"/>
  <c r="N163" i="24"/>
  <c r="J163" i="24"/>
  <c r="P163" i="24"/>
  <c r="H163" i="24"/>
  <c r="L162" i="24"/>
  <c r="K161" i="24"/>
  <c r="K162" i="24" l="1"/>
  <c r="L163" i="24"/>
  <c r="I165" i="24"/>
  <c r="P164" i="24"/>
  <c r="N164" i="24"/>
  <c r="J164" i="24"/>
  <c r="H164" i="24"/>
  <c r="M164" i="24"/>
  <c r="O164" i="24"/>
  <c r="O165" i="24" l="1"/>
  <c r="M165" i="24"/>
  <c r="P165" i="24"/>
  <c r="H165" i="24"/>
  <c r="I166" i="24"/>
  <c r="J165" i="24"/>
  <c r="N165" i="24"/>
  <c r="L164" i="24"/>
  <c r="K163" i="24"/>
  <c r="L165" i="24" l="1"/>
  <c r="K164" i="24"/>
  <c r="I167" i="24"/>
  <c r="P166" i="24"/>
  <c r="N166" i="24"/>
  <c r="J166" i="24"/>
  <c r="H166" i="24"/>
  <c r="O166" i="24"/>
  <c r="M166" i="24"/>
  <c r="O167" i="24" l="1"/>
  <c r="M167" i="24"/>
  <c r="I168" i="24"/>
  <c r="N167" i="24"/>
  <c r="J167" i="24"/>
  <c r="P167" i="24"/>
  <c r="H167" i="24"/>
  <c r="L166" i="24"/>
  <c r="K165" i="24"/>
  <c r="K166" i="24" l="1"/>
  <c r="L167" i="24"/>
  <c r="I169" i="24"/>
  <c r="P168" i="24"/>
  <c r="N168" i="24"/>
  <c r="J168" i="24"/>
  <c r="H168" i="24"/>
  <c r="M168" i="24"/>
  <c r="O168" i="24"/>
  <c r="O169" i="24" l="1"/>
  <c r="M169" i="24"/>
  <c r="P169" i="24"/>
  <c r="H169" i="24"/>
  <c r="N169" i="24"/>
  <c r="I170" i="24"/>
  <c r="J169" i="24"/>
  <c r="L168" i="24"/>
  <c r="K167" i="24"/>
  <c r="I171" i="24" l="1"/>
  <c r="P170" i="24"/>
  <c r="N170" i="24"/>
  <c r="J170" i="24"/>
  <c r="H170" i="24"/>
  <c r="O170" i="24"/>
  <c r="M170" i="24"/>
  <c r="L169" i="24"/>
  <c r="K168" i="24"/>
  <c r="O171" i="24" l="1"/>
  <c r="M171" i="24"/>
  <c r="I172" i="24"/>
  <c r="N171" i="24"/>
  <c r="J171" i="24"/>
  <c r="P171" i="24"/>
  <c r="H171" i="24"/>
  <c r="L170" i="24"/>
  <c r="K169" i="24"/>
  <c r="K170" i="24" l="1"/>
  <c r="L171" i="24"/>
  <c r="I173" i="24"/>
  <c r="P172" i="24"/>
  <c r="N172" i="24"/>
  <c r="J172" i="24"/>
  <c r="H172" i="24"/>
  <c r="M172" i="24"/>
  <c r="O172" i="24"/>
  <c r="O173" i="24" l="1"/>
  <c r="M173" i="24"/>
  <c r="P173" i="24"/>
  <c r="H173" i="24"/>
  <c r="I174" i="24"/>
  <c r="J173" i="24"/>
  <c r="N173" i="24"/>
  <c r="L172" i="24"/>
  <c r="K171" i="24"/>
  <c r="L173" i="24" l="1"/>
  <c r="K172" i="24"/>
  <c r="I175" i="24"/>
  <c r="P174" i="24"/>
  <c r="N174" i="24"/>
  <c r="J174" i="24"/>
  <c r="H174" i="24"/>
  <c r="O174" i="24"/>
  <c r="M174" i="24"/>
  <c r="O175" i="24" l="1"/>
  <c r="M175" i="24"/>
  <c r="I176" i="24"/>
  <c r="N175" i="24"/>
  <c r="J175" i="24"/>
  <c r="P175" i="24"/>
  <c r="H175" i="24"/>
  <c r="L174" i="24"/>
  <c r="K173" i="24"/>
  <c r="K174" i="24" l="1"/>
  <c r="L175" i="24"/>
  <c r="I177" i="24"/>
  <c r="P176" i="24"/>
  <c r="N176" i="24"/>
  <c r="J176" i="24"/>
  <c r="H176" i="24"/>
  <c r="M176" i="24"/>
  <c r="O176" i="24"/>
  <c r="O177" i="24" l="1"/>
  <c r="M177" i="24"/>
  <c r="P177" i="24"/>
  <c r="H177" i="24"/>
  <c r="N177" i="24"/>
  <c r="I178" i="24"/>
  <c r="J177" i="24"/>
  <c r="L176" i="24"/>
  <c r="K175" i="24"/>
  <c r="I179" i="24" l="1"/>
  <c r="P178" i="24"/>
  <c r="N178" i="24"/>
  <c r="J178" i="24"/>
  <c r="H178" i="24"/>
  <c r="O178" i="24"/>
  <c r="M178" i="24"/>
  <c r="L177" i="24"/>
  <c r="K176" i="24"/>
  <c r="O179" i="24" l="1"/>
  <c r="M179" i="24"/>
  <c r="I180" i="24"/>
  <c r="N179" i="24"/>
  <c r="J179" i="24"/>
  <c r="P179" i="24"/>
  <c r="H179" i="24"/>
  <c r="L178" i="24"/>
  <c r="K177" i="24"/>
  <c r="K178" i="24" l="1"/>
  <c r="L179" i="24"/>
  <c r="I181" i="24"/>
  <c r="P180" i="24"/>
  <c r="N180" i="24"/>
  <c r="J180" i="24"/>
  <c r="H180" i="24"/>
  <c r="M180" i="24"/>
  <c r="O180" i="24"/>
  <c r="O181" i="24" l="1"/>
  <c r="M181" i="24"/>
  <c r="P181" i="24"/>
  <c r="H181" i="24"/>
  <c r="I182" i="24"/>
  <c r="J181" i="24"/>
  <c r="N181" i="24"/>
  <c r="L180" i="24"/>
  <c r="K179" i="24"/>
  <c r="L181" i="24" l="1"/>
  <c r="K180" i="24"/>
  <c r="I183" i="24"/>
  <c r="P182" i="24"/>
  <c r="N182" i="24"/>
  <c r="J182" i="24"/>
  <c r="H182" i="24"/>
  <c r="O182" i="24"/>
  <c r="M182" i="24"/>
  <c r="O183" i="24" l="1"/>
  <c r="M183" i="24"/>
  <c r="I184" i="24"/>
  <c r="N183" i="24"/>
  <c r="J183" i="24"/>
  <c r="P183" i="24"/>
  <c r="H183" i="24"/>
  <c r="L182" i="24"/>
  <c r="K181" i="24"/>
  <c r="K182" i="24" l="1"/>
  <c r="L183" i="24"/>
  <c r="I185" i="24"/>
  <c r="P184" i="24"/>
  <c r="N184" i="24"/>
  <c r="J184" i="24"/>
  <c r="H184" i="24"/>
  <c r="M184" i="24"/>
  <c r="O184" i="24"/>
  <c r="O185" i="24" l="1"/>
  <c r="M185" i="24"/>
  <c r="P185" i="24"/>
  <c r="H185" i="24"/>
  <c r="N185" i="24"/>
  <c r="I186" i="24"/>
  <c r="J185" i="24"/>
  <c r="L184" i="24"/>
  <c r="K183" i="24"/>
  <c r="I187" i="24" l="1"/>
  <c r="P186" i="24"/>
  <c r="N186" i="24"/>
  <c r="J186" i="24"/>
  <c r="H186" i="24"/>
  <c r="O186" i="24"/>
  <c r="M186" i="24"/>
  <c r="L185" i="24"/>
  <c r="K184" i="24"/>
  <c r="O187" i="24" l="1"/>
  <c r="M187" i="24"/>
  <c r="I188" i="24"/>
  <c r="N187" i="24"/>
  <c r="J187" i="24"/>
  <c r="P187" i="24"/>
  <c r="H187" i="24"/>
  <c r="L186" i="24"/>
  <c r="K185" i="24"/>
  <c r="K186" i="24" l="1"/>
  <c r="L187" i="24"/>
  <c r="I189" i="24"/>
  <c r="P188" i="24"/>
  <c r="N188" i="24"/>
  <c r="J188" i="24"/>
  <c r="H188" i="24"/>
  <c r="M188" i="24"/>
  <c r="O188" i="24"/>
  <c r="O189" i="24" l="1"/>
  <c r="M189" i="24"/>
  <c r="P189" i="24"/>
  <c r="H189" i="24"/>
  <c r="I190" i="24"/>
  <c r="J189" i="24"/>
  <c r="N189" i="24"/>
  <c r="L188" i="24"/>
  <c r="K187" i="24"/>
  <c r="L189" i="24" l="1"/>
  <c r="K188" i="24"/>
  <c r="I191" i="24"/>
  <c r="P190" i="24"/>
  <c r="N190" i="24"/>
  <c r="J190" i="24"/>
  <c r="H190" i="24"/>
  <c r="O190" i="24"/>
  <c r="M190" i="24"/>
  <c r="O191" i="24" l="1"/>
  <c r="M191" i="24"/>
  <c r="I192" i="24"/>
  <c r="N191" i="24"/>
  <c r="J191" i="24"/>
  <c r="P191" i="24"/>
  <c r="H191" i="24"/>
  <c r="L190" i="24"/>
  <c r="K189" i="24"/>
  <c r="K190" i="24" l="1"/>
  <c r="L191" i="24"/>
  <c r="I193" i="24"/>
  <c r="P192" i="24"/>
  <c r="N192" i="24"/>
  <c r="J192" i="24"/>
  <c r="H192" i="24"/>
  <c r="M192" i="24"/>
  <c r="O192" i="24"/>
  <c r="O193" i="24" l="1"/>
  <c r="M193" i="24"/>
  <c r="P193" i="24"/>
  <c r="H193" i="24"/>
  <c r="N193" i="24"/>
  <c r="I194" i="24"/>
  <c r="J193" i="24"/>
  <c r="L192" i="24"/>
  <c r="K191" i="24"/>
  <c r="I195" i="24" l="1"/>
  <c r="P194" i="24"/>
  <c r="N194" i="24"/>
  <c r="J194" i="24"/>
  <c r="O194" i="24"/>
  <c r="H194" i="24"/>
  <c r="M194" i="24"/>
  <c r="L193" i="24"/>
  <c r="K192" i="24"/>
  <c r="O195" i="24" l="1"/>
  <c r="M195" i="24"/>
  <c r="I196" i="24"/>
  <c r="N195" i="24"/>
  <c r="J195" i="24"/>
  <c r="H195" i="24"/>
  <c r="P195" i="24"/>
  <c r="L194" i="24"/>
  <c r="K193" i="24"/>
  <c r="K194" i="24" l="1"/>
  <c r="L195" i="24"/>
  <c r="I197" i="24"/>
  <c r="P196" i="24"/>
  <c r="N196" i="24"/>
  <c r="J196" i="24"/>
  <c r="H196" i="24"/>
  <c r="M196" i="24"/>
  <c r="O196" i="24"/>
  <c r="O197" i="24" l="1"/>
  <c r="M197" i="24"/>
  <c r="P197" i="24"/>
  <c r="H197" i="24"/>
  <c r="I198" i="24"/>
  <c r="J197" i="24"/>
  <c r="N197" i="24"/>
  <c r="L196" i="24"/>
  <c r="K195" i="24"/>
  <c r="L197" i="24" l="1"/>
  <c r="K196" i="24"/>
  <c r="I199" i="24"/>
  <c r="P198" i="24"/>
  <c r="N198" i="24"/>
  <c r="J198" i="24"/>
  <c r="H198" i="24"/>
  <c r="O198" i="24"/>
  <c r="M198" i="24"/>
  <c r="O199" i="24" l="1"/>
  <c r="M199" i="24"/>
  <c r="I200" i="24"/>
  <c r="N199" i="24"/>
  <c r="J199" i="24"/>
  <c r="P199" i="24"/>
  <c r="H199" i="24"/>
  <c r="L198" i="24"/>
  <c r="K197" i="24"/>
  <c r="K198" i="24" l="1"/>
  <c r="L199" i="24"/>
  <c r="I201" i="24"/>
  <c r="P200" i="24"/>
  <c r="N200" i="24"/>
  <c r="J200" i="24"/>
  <c r="H200" i="24"/>
  <c r="M200" i="24"/>
  <c r="O200" i="24"/>
  <c r="O201" i="24" l="1"/>
  <c r="M201" i="24"/>
  <c r="P201" i="24"/>
  <c r="H201" i="24"/>
  <c r="N201" i="24"/>
  <c r="I202" i="24"/>
  <c r="J201" i="24"/>
  <c r="L200" i="24"/>
  <c r="K199" i="24"/>
  <c r="I203" i="24" l="1"/>
  <c r="P202" i="24"/>
  <c r="N202" i="24"/>
  <c r="J202" i="24"/>
  <c r="H202" i="24"/>
  <c r="O202" i="24"/>
  <c r="M202" i="24"/>
  <c r="L201" i="24"/>
  <c r="K200" i="24"/>
  <c r="O203" i="24" l="1"/>
  <c r="M203" i="24"/>
  <c r="I204" i="24"/>
  <c r="N203" i="24"/>
  <c r="J203" i="24"/>
  <c r="P203" i="24"/>
  <c r="H203" i="24"/>
  <c r="L202" i="24"/>
  <c r="K201" i="24"/>
  <c r="K202" i="24" l="1"/>
  <c r="L203" i="24"/>
  <c r="I205" i="24"/>
  <c r="P204" i="24"/>
  <c r="N204" i="24"/>
  <c r="J204" i="24"/>
  <c r="H204" i="24"/>
  <c r="M204" i="24"/>
  <c r="O204" i="24"/>
  <c r="O205" i="24" l="1"/>
  <c r="M205" i="24"/>
  <c r="P205" i="24"/>
  <c r="H205" i="24"/>
  <c r="I206" i="24"/>
  <c r="J205" i="24"/>
  <c r="N205" i="24"/>
  <c r="L204" i="24"/>
  <c r="K203" i="24"/>
  <c r="L205" i="24" l="1"/>
  <c r="K204" i="24"/>
  <c r="I207" i="24"/>
  <c r="P206" i="24"/>
  <c r="N206" i="24"/>
  <c r="J206" i="24"/>
  <c r="H206" i="24"/>
  <c r="O206" i="24"/>
  <c r="M206" i="24"/>
  <c r="O207" i="24" l="1"/>
  <c r="M207" i="24"/>
  <c r="I208" i="24"/>
  <c r="N207" i="24"/>
  <c r="J207" i="24"/>
  <c r="P207" i="24"/>
  <c r="H207" i="24"/>
  <c r="L206" i="24"/>
  <c r="K205" i="24"/>
  <c r="K206" i="24" l="1"/>
  <c r="L207" i="24"/>
  <c r="I209" i="24"/>
  <c r="P208" i="24"/>
  <c r="N208" i="24"/>
  <c r="J208" i="24"/>
  <c r="H208" i="24"/>
  <c r="M208" i="24"/>
  <c r="O208" i="24"/>
  <c r="O209" i="24" l="1"/>
  <c r="M209" i="24"/>
  <c r="P209" i="24"/>
  <c r="H209" i="24"/>
  <c r="N209" i="24"/>
  <c r="J209" i="24"/>
  <c r="I210" i="24"/>
  <c r="L208" i="24"/>
  <c r="K207" i="24"/>
  <c r="L209" i="24" l="1"/>
  <c r="K208" i="24"/>
  <c r="I211" i="24"/>
  <c r="P210" i="24"/>
  <c r="N210" i="24"/>
  <c r="J210" i="24"/>
  <c r="H210" i="24"/>
  <c r="O210" i="24"/>
  <c r="M210" i="24"/>
  <c r="O211" i="24" l="1"/>
  <c r="M211" i="24"/>
  <c r="I212" i="24"/>
  <c r="N211" i="24"/>
  <c r="J211" i="24"/>
  <c r="H211" i="24"/>
  <c r="P211" i="24"/>
  <c r="L210" i="24"/>
  <c r="K209" i="24"/>
  <c r="K210" i="24" l="1"/>
  <c r="L211" i="24"/>
  <c r="I213" i="24"/>
  <c r="P212" i="24"/>
  <c r="N212" i="24"/>
  <c r="J212" i="24"/>
  <c r="H212" i="24"/>
  <c r="M212" i="24"/>
  <c r="O212" i="24"/>
  <c r="O213" i="24" l="1"/>
  <c r="M213" i="24"/>
  <c r="P213" i="24"/>
  <c r="H213" i="24"/>
  <c r="I214" i="24"/>
  <c r="J213" i="24"/>
  <c r="N213" i="24"/>
  <c r="L212" i="24"/>
  <c r="K211" i="24"/>
  <c r="L213" i="24" l="1"/>
  <c r="K212" i="24"/>
  <c r="I215" i="24"/>
  <c r="P214" i="24"/>
  <c r="N214" i="24"/>
  <c r="J214" i="24"/>
  <c r="H214" i="24"/>
  <c r="O214" i="24"/>
  <c r="M214" i="24"/>
  <c r="O215" i="24" l="1"/>
  <c r="M215" i="24"/>
  <c r="I216" i="24"/>
  <c r="N215" i="24"/>
  <c r="J215" i="24"/>
  <c r="P215" i="24"/>
  <c r="H215" i="24"/>
  <c r="L214" i="24"/>
  <c r="K213" i="24"/>
  <c r="K214" i="24" l="1"/>
  <c r="L215" i="24"/>
  <c r="I217" i="24"/>
  <c r="P216" i="24"/>
  <c r="N216" i="24"/>
  <c r="J216" i="24"/>
  <c r="H216" i="24"/>
  <c r="M216" i="24"/>
  <c r="O216" i="24"/>
  <c r="O217" i="24" l="1"/>
  <c r="M217" i="24"/>
  <c r="P217" i="24"/>
  <c r="H217" i="24"/>
  <c r="N217" i="24"/>
  <c r="I218" i="24"/>
  <c r="J217" i="24"/>
  <c r="L216" i="24"/>
  <c r="K215" i="24"/>
  <c r="I219" i="24" l="1"/>
  <c r="P218" i="24"/>
  <c r="N218" i="24"/>
  <c r="J218" i="24"/>
  <c r="H218" i="24"/>
  <c r="O218" i="24"/>
  <c r="M218" i="24"/>
  <c r="L217" i="24"/>
  <c r="K216" i="24"/>
  <c r="O219" i="24" l="1"/>
  <c r="M219" i="24"/>
  <c r="I220" i="24"/>
  <c r="N219" i="24"/>
  <c r="J219" i="24"/>
  <c r="P219" i="24"/>
  <c r="H219" i="24"/>
  <c r="L218" i="24"/>
  <c r="K217" i="24"/>
  <c r="K218" i="24" l="1"/>
  <c r="L219" i="24"/>
  <c r="I221" i="24"/>
  <c r="P220" i="24"/>
  <c r="N220" i="24"/>
  <c r="J220" i="24"/>
  <c r="H220" i="24"/>
  <c r="M220" i="24"/>
  <c r="O220" i="24"/>
  <c r="O221" i="24" l="1"/>
  <c r="M221" i="24"/>
  <c r="P221" i="24"/>
  <c r="H221" i="24"/>
  <c r="I222" i="24"/>
  <c r="J221" i="24"/>
  <c r="N221" i="24"/>
  <c r="L220" i="24"/>
  <c r="K219" i="24"/>
  <c r="L221" i="24" l="1"/>
  <c r="K220" i="24"/>
  <c r="I223" i="24"/>
  <c r="P222" i="24"/>
  <c r="N222" i="24"/>
  <c r="J222" i="24"/>
  <c r="H222" i="24"/>
  <c r="O222" i="24"/>
  <c r="M222" i="24"/>
  <c r="O223" i="24" l="1"/>
  <c r="M223" i="24"/>
  <c r="I224" i="24"/>
  <c r="N223" i="24"/>
  <c r="J223" i="24"/>
  <c r="P223" i="24"/>
  <c r="H223" i="24"/>
  <c r="L222" i="24"/>
  <c r="K221" i="24"/>
  <c r="K222" i="24" l="1"/>
  <c r="L223" i="24"/>
  <c r="I225" i="24"/>
  <c r="P224" i="24"/>
  <c r="N224" i="24"/>
  <c r="J224" i="24"/>
  <c r="H224" i="24"/>
  <c r="M224" i="24"/>
  <c r="O224" i="24"/>
  <c r="O225" i="24" l="1"/>
  <c r="M225" i="24"/>
  <c r="P225" i="24"/>
  <c r="H225" i="24"/>
  <c r="N225" i="24"/>
  <c r="I226" i="24"/>
  <c r="J225" i="24"/>
  <c r="L224" i="24"/>
  <c r="K223" i="24"/>
  <c r="I227" i="24" l="1"/>
  <c r="P226" i="24"/>
  <c r="N226" i="24"/>
  <c r="J226" i="24"/>
  <c r="H226" i="24"/>
  <c r="O226" i="24"/>
  <c r="M226" i="24"/>
  <c r="L225" i="24"/>
  <c r="K224" i="24"/>
  <c r="O227" i="24" l="1"/>
  <c r="M227" i="24"/>
  <c r="I228" i="24"/>
  <c r="N227" i="24"/>
  <c r="J227" i="24"/>
  <c r="P227" i="24"/>
  <c r="H227" i="24"/>
  <c r="L226" i="24"/>
  <c r="K225" i="24"/>
  <c r="K226" i="24" l="1"/>
  <c r="L227" i="24"/>
  <c r="I229" i="24"/>
  <c r="P228" i="24"/>
  <c r="N228" i="24"/>
  <c r="J228" i="24"/>
  <c r="H228" i="24"/>
  <c r="M228" i="24"/>
  <c r="O228" i="24"/>
  <c r="O229" i="24" l="1"/>
  <c r="M229" i="24"/>
  <c r="P229" i="24"/>
  <c r="H229" i="24"/>
  <c r="I230" i="24"/>
  <c r="J229" i="24"/>
  <c r="N229" i="24"/>
  <c r="L228" i="24"/>
  <c r="K227" i="24"/>
  <c r="L229" i="24" l="1"/>
  <c r="K228" i="24"/>
  <c r="I231" i="24"/>
  <c r="P230" i="24"/>
  <c r="N230" i="24"/>
  <c r="J230" i="24"/>
  <c r="H230" i="24"/>
  <c r="O230" i="24"/>
  <c r="M230" i="24"/>
  <c r="O231" i="24" l="1"/>
  <c r="M231" i="24"/>
  <c r="I232" i="24"/>
  <c r="N231" i="24"/>
  <c r="J231" i="24"/>
  <c r="P231" i="24"/>
  <c r="H231" i="24"/>
  <c r="L230" i="24"/>
  <c r="K229" i="24"/>
  <c r="K230" i="24" l="1"/>
  <c r="L231" i="24"/>
  <c r="I233" i="24"/>
  <c r="P232" i="24"/>
  <c r="N232" i="24"/>
  <c r="J232" i="24"/>
  <c r="O232" i="24"/>
  <c r="H232" i="24"/>
  <c r="M232" i="24"/>
  <c r="O233" i="24" l="1"/>
  <c r="M233" i="24"/>
  <c r="I234" i="24"/>
  <c r="N233" i="24"/>
  <c r="J233" i="24"/>
  <c r="P233" i="24"/>
  <c r="H233" i="24"/>
  <c r="L232" i="24"/>
  <c r="K231" i="24"/>
  <c r="K232" i="24" l="1"/>
  <c r="L233" i="24"/>
  <c r="I235" i="24"/>
  <c r="P234" i="24"/>
  <c r="N234" i="24"/>
  <c r="J234" i="24"/>
  <c r="H234" i="24"/>
  <c r="M234" i="24"/>
  <c r="O234" i="24"/>
  <c r="O235" i="24" l="1"/>
  <c r="M235" i="24"/>
  <c r="P235" i="24"/>
  <c r="H235" i="24"/>
  <c r="N235" i="24"/>
  <c r="J235" i="24"/>
  <c r="I236" i="24"/>
  <c r="L234" i="24"/>
  <c r="K233" i="24"/>
  <c r="L235" i="24" l="1"/>
  <c r="K234" i="24"/>
  <c r="I237" i="24"/>
  <c r="P236" i="24"/>
  <c r="N236" i="24"/>
  <c r="J236" i="24"/>
  <c r="H236" i="24"/>
  <c r="O236" i="24"/>
  <c r="M236" i="24"/>
  <c r="O237" i="24" l="1"/>
  <c r="M237" i="24"/>
  <c r="I238" i="24"/>
  <c r="N237" i="24"/>
  <c r="J237" i="24"/>
  <c r="H237" i="24"/>
  <c r="P237" i="24"/>
  <c r="L236" i="24"/>
  <c r="K235" i="24"/>
  <c r="K236" i="24" l="1"/>
  <c r="L237" i="24"/>
  <c r="I239" i="24"/>
  <c r="P238" i="24"/>
  <c r="N238" i="24"/>
  <c r="J238" i="24"/>
  <c r="H238" i="24"/>
  <c r="M238" i="24"/>
  <c r="O238" i="24"/>
  <c r="O239" i="24" l="1"/>
  <c r="M239" i="24"/>
  <c r="P239" i="24"/>
  <c r="H239" i="24"/>
  <c r="I240" i="24"/>
  <c r="J239" i="24"/>
  <c r="N239" i="24"/>
  <c r="L238" i="24"/>
  <c r="K237" i="24"/>
  <c r="L239" i="24" l="1"/>
  <c r="K238" i="24"/>
  <c r="I241" i="24"/>
  <c r="P240" i="24"/>
  <c r="N240" i="24"/>
  <c r="J240" i="24"/>
  <c r="H240" i="24"/>
  <c r="O240" i="24"/>
  <c r="M240" i="24"/>
  <c r="O241" i="24" l="1"/>
  <c r="M241" i="24"/>
  <c r="I242" i="24"/>
  <c r="N241" i="24"/>
  <c r="J241" i="24"/>
  <c r="P241" i="24"/>
  <c r="H241" i="24"/>
  <c r="L240" i="24"/>
  <c r="K239" i="24"/>
  <c r="K240" i="24" l="1"/>
  <c r="L241" i="24"/>
  <c r="I243" i="24"/>
  <c r="P242" i="24"/>
  <c r="N242" i="24"/>
  <c r="J242" i="24"/>
  <c r="H242" i="24"/>
  <c r="M242" i="24"/>
  <c r="O242" i="24"/>
  <c r="O243" i="24" l="1"/>
  <c r="M243" i="24"/>
  <c r="P243" i="24"/>
  <c r="H243" i="24"/>
  <c r="N243" i="24"/>
  <c r="I244" i="24"/>
  <c r="J243" i="24"/>
  <c r="L242" i="24"/>
  <c r="K241" i="24"/>
  <c r="I245" i="24" l="1"/>
  <c r="P244" i="24"/>
  <c r="N244" i="24"/>
  <c r="J244" i="24"/>
  <c r="H244" i="24"/>
  <c r="O244" i="24"/>
  <c r="M244" i="24"/>
  <c r="L243" i="24"/>
  <c r="K242" i="24"/>
  <c r="O245" i="24" l="1"/>
  <c r="M245" i="24"/>
  <c r="I246" i="24"/>
  <c r="N245" i="24"/>
  <c r="J245" i="24"/>
  <c r="P245" i="24"/>
  <c r="H245" i="24"/>
  <c r="L244" i="24"/>
  <c r="K243" i="24"/>
  <c r="K244" i="24" l="1"/>
  <c r="L245" i="24"/>
  <c r="I247" i="24"/>
  <c r="P246" i="24"/>
  <c r="N246" i="24"/>
  <c r="J246" i="24"/>
  <c r="H246" i="24"/>
  <c r="M246" i="24"/>
  <c r="O246" i="24"/>
  <c r="O247" i="24" l="1"/>
  <c r="M247" i="24"/>
  <c r="P247" i="24"/>
  <c r="H247" i="24"/>
  <c r="I248" i="24"/>
  <c r="J247" i="24"/>
  <c r="N247" i="24"/>
  <c r="L246" i="24"/>
  <c r="K245" i="24"/>
  <c r="L247" i="24" l="1"/>
  <c r="K246" i="24"/>
  <c r="I249" i="24"/>
  <c r="P248" i="24"/>
  <c r="N248" i="24"/>
  <c r="J248" i="24"/>
  <c r="H248" i="24"/>
  <c r="O248" i="24"/>
  <c r="M248" i="24"/>
  <c r="O249" i="24" l="1"/>
  <c r="M249" i="24"/>
  <c r="I250" i="24"/>
  <c r="N249" i="24"/>
  <c r="J249" i="24"/>
  <c r="P249" i="24"/>
  <c r="H249" i="24"/>
  <c r="L248" i="24"/>
  <c r="K247" i="24"/>
  <c r="K248" i="24" l="1"/>
  <c r="L249" i="24"/>
  <c r="I251" i="24"/>
  <c r="P250" i="24"/>
  <c r="N250" i="24"/>
  <c r="J250" i="24"/>
  <c r="H250" i="24"/>
  <c r="M250" i="24"/>
  <c r="O250" i="24"/>
  <c r="O251" i="24" l="1"/>
  <c r="M251" i="24"/>
  <c r="P251" i="24"/>
  <c r="H251" i="24"/>
  <c r="N251" i="24"/>
  <c r="J251" i="24"/>
  <c r="I252" i="24"/>
  <c r="L250" i="24"/>
  <c r="K249" i="24"/>
  <c r="L251" i="24" l="1"/>
  <c r="K250" i="24"/>
  <c r="I253" i="24"/>
  <c r="P252" i="24"/>
  <c r="N252" i="24"/>
  <c r="J252" i="24"/>
  <c r="H252" i="24"/>
  <c r="O252" i="24"/>
  <c r="M252" i="24"/>
  <c r="O253" i="24" l="1"/>
  <c r="M253" i="24"/>
  <c r="I254" i="24"/>
  <c r="N253" i="24"/>
  <c r="J253" i="24"/>
  <c r="H253" i="24"/>
  <c r="P253" i="24"/>
  <c r="L252" i="24"/>
  <c r="K251" i="24"/>
  <c r="K252" i="24" l="1"/>
  <c r="L253" i="24"/>
  <c r="I255" i="24"/>
  <c r="P254" i="24"/>
  <c r="N254" i="24"/>
  <c r="J254" i="24"/>
  <c r="H254" i="24"/>
  <c r="M254" i="24"/>
  <c r="O254" i="24"/>
  <c r="O255" i="24" l="1"/>
  <c r="M255" i="24"/>
  <c r="P255" i="24"/>
  <c r="H255" i="24"/>
  <c r="I256" i="24"/>
  <c r="J255" i="24"/>
  <c r="N255" i="24"/>
  <c r="L254" i="24"/>
  <c r="K253" i="24"/>
  <c r="L255" i="24" l="1"/>
  <c r="K254" i="24"/>
  <c r="I257" i="24"/>
  <c r="P256" i="24"/>
  <c r="N256" i="24"/>
  <c r="J256" i="24"/>
  <c r="H256" i="24"/>
  <c r="O256" i="24"/>
  <c r="M256" i="24"/>
  <c r="I258" i="24" l="1"/>
  <c r="O257" i="24"/>
  <c r="M257" i="24"/>
  <c r="N257" i="24"/>
  <c r="J257" i="24"/>
  <c r="P257" i="24"/>
  <c r="H257" i="24"/>
  <c r="L256" i="24"/>
  <c r="K255" i="24"/>
  <c r="K256" i="24" l="1"/>
  <c r="L257" i="24"/>
  <c r="I259" i="24"/>
  <c r="O258" i="24"/>
  <c r="M258" i="24"/>
  <c r="N258" i="24"/>
  <c r="J258" i="24"/>
  <c r="P258" i="24"/>
  <c r="K257" i="24" l="1"/>
  <c r="L258" i="24"/>
  <c r="I260" i="24"/>
  <c r="O259" i="24"/>
  <c r="M259" i="24"/>
  <c r="N259" i="24"/>
  <c r="J259" i="24"/>
  <c r="P259" i="24"/>
  <c r="K258" i="24" l="1"/>
  <c r="L259" i="24"/>
  <c r="I261" i="24"/>
  <c r="O260" i="24"/>
  <c r="M260" i="24"/>
  <c r="N260" i="24"/>
  <c r="J260" i="24"/>
  <c r="P260" i="24"/>
  <c r="K259" i="24" l="1"/>
  <c r="L260" i="24"/>
  <c r="I262" i="24"/>
  <c r="O261" i="24"/>
  <c r="M261" i="24"/>
  <c r="N261" i="24"/>
  <c r="J261" i="24"/>
  <c r="P261" i="24"/>
  <c r="K260" i="24" l="1"/>
  <c r="L261" i="24"/>
  <c r="I263" i="24"/>
  <c r="O262" i="24"/>
  <c r="M262" i="24"/>
  <c r="N262" i="24"/>
  <c r="J262" i="24"/>
  <c r="P262" i="24"/>
  <c r="K261" i="24" l="1"/>
  <c r="L262" i="24"/>
  <c r="I264" i="24"/>
  <c r="O263" i="24"/>
  <c r="M263" i="24"/>
  <c r="N263" i="24"/>
  <c r="J263" i="24"/>
  <c r="P263" i="24"/>
  <c r="K262" i="24" l="1"/>
  <c r="L263" i="24"/>
  <c r="I265" i="24"/>
  <c r="O264" i="24"/>
  <c r="M264" i="24"/>
  <c r="N264" i="24"/>
  <c r="J264" i="24"/>
  <c r="P264" i="24"/>
  <c r="K263" i="24" l="1"/>
  <c r="L264" i="24"/>
  <c r="I266" i="24"/>
  <c r="O265" i="24"/>
  <c r="M265" i="24"/>
  <c r="N265" i="24"/>
  <c r="J265" i="24"/>
  <c r="P265" i="24"/>
  <c r="K264" i="24" l="1"/>
  <c r="L265" i="24"/>
  <c r="I267" i="24"/>
  <c r="O266" i="24"/>
  <c r="M266" i="24"/>
  <c r="N266" i="24"/>
  <c r="J266" i="24"/>
  <c r="P266" i="24"/>
  <c r="K265" i="24" l="1"/>
  <c r="L266" i="24"/>
  <c r="I268" i="24"/>
  <c r="O267" i="24"/>
  <c r="M267" i="24"/>
  <c r="N267" i="24"/>
  <c r="J267" i="24"/>
  <c r="P267" i="24"/>
  <c r="K266" i="24" l="1"/>
  <c r="L267" i="24"/>
  <c r="I269" i="24"/>
  <c r="O268" i="24"/>
  <c r="M268" i="24"/>
  <c r="N268" i="24"/>
  <c r="J268" i="24"/>
  <c r="P268" i="24"/>
  <c r="K267" i="24" l="1"/>
  <c r="L268" i="24"/>
  <c r="I270" i="24"/>
  <c r="O269" i="24"/>
  <c r="M269" i="24"/>
  <c r="N269" i="24"/>
  <c r="J269" i="24"/>
  <c r="P269" i="24"/>
  <c r="K268" i="24" l="1"/>
  <c r="L269" i="24"/>
  <c r="I271" i="24"/>
  <c r="O270" i="24"/>
  <c r="M270" i="24"/>
  <c r="N270" i="24"/>
  <c r="J270" i="24"/>
  <c r="P270" i="24"/>
  <c r="K269" i="24" l="1"/>
  <c r="L270" i="24"/>
  <c r="I272" i="24"/>
  <c r="O271" i="24"/>
  <c r="M271" i="24"/>
  <c r="N271" i="24"/>
  <c r="J271" i="24"/>
  <c r="P271" i="24"/>
  <c r="K270" i="24" l="1"/>
  <c r="L271" i="24"/>
  <c r="I273" i="24"/>
  <c r="O272" i="24"/>
  <c r="M272" i="24"/>
  <c r="N272" i="24"/>
  <c r="J272" i="24"/>
  <c r="P272" i="24"/>
  <c r="K271" i="24" l="1"/>
  <c r="L272" i="24"/>
  <c r="I274" i="24"/>
  <c r="O273" i="24"/>
  <c r="M273" i="24"/>
  <c r="N273" i="24"/>
  <c r="J273" i="24"/>
  <c r="P273" i="24"/>
  <c r="K272" i="24" l="1"/>
  <c r="L273" i="24"/>
  <c r="I275" i="24"/>
  <c r="O274" i="24"/>
  <c r="M274" i="24"/>
  <c r="N274" i="24"/>
  <c r="J274" i="24"/>
  <c r="P274" i="24"/>
  <c r="K273" i="24" l="1"/>
  <c r="L274" i="24"/>
  <c r="I276" i="24"/>
  <c r="O275" i="24"/>
  <c r="M275" i="24"/>
  <c r="N275" i="24"/>
  <c r="J275" i="24"/>
  <c r="P275" i="24"/>
  <c r="K274" i="24" l="1"/>
  <c r="L275" i="24"/>
  <c r="I277" i="24"/>
  <c r="O276" i="24"/>
  <c r="M276" i="24"/>
  <c r="N276" i="24"/>
  <c r="J276" i="24"/>
  <c r="P276" i="24"/>
  <c r="K275" i="24" l="1"/>
  <c r="L276" i="24"/>
  <c r="I278" i="24"/>
  <c r="O277" i="24"/>
  <c r="M277" i="24"/>
  <c r="N277" i="24"/>
  <c r="J277" i="24"/>
  <c r="P277" i="24"/>
  <c r="K276" i="24" l="1"/>
  <c r="L277" i="24"/>
  <c r="I279" i="24"/>
  <c r="O278" i="24"/>
  <c r="M278" i="24"/>
  <c r="N278" i="24"/>
  <c r="J278" i="24"/>
  <c r="P278" i="24"/>
  <c r="K277" i="24" l="1"/>
  <c r="L278" i="24"/>
  <c r="I280" i="24"/>
  <c r="O279" i="24"/>
  <c r="M279" i="24"/>
  <c r="N279" i="24"/>
  <c r="J279" i="24"/>
  <c r="P279" i="24"/>
  <c r="K278" i="24" l="1"/>
  <c r="L279" i="24"/>
  <c r="I281" i="24"/>
  <c r="O280" i="24"/>
  <c r="M280" i="24"/>
  <c r="N280" i="24"/>
  <c r="J280" i="24"/>
  <c r="P280" i="24"/>
  <c r="K279" i="24" l="1"/>
  <c r="L280" i="24"/>
  <c r="I282" i="24"/>
  <c r="O281" i="24"/>
  <c r="M281" i="24"/>
  <c r="N281" i="24"/>
  <c r="J281" i="24"/>
  <c r="P281" i="24"/>
  <c r="K280" i="24" l="1"/>
  <c r="L281" i="24"/>
  <c r="I283" i="24"/>
  <c r="O282" i="24"/>
  <c r="M282" i="24"/>
  <c r="N282" i="24"/>
  <c r="J282" i="24"/>
  <c r="P282" i="24"/>
  <c r="K281" i="24" l="1"/>
  <c r="L282" i="24"/>
  <c r="I284" i="24"/>
  <c r="O283" i="24"/>
  <c r="M283" i="24"/>
  <c r="N283" i="24"/>
  <c r="J283" i="24"/>
  <c r="P283" i="24"/>
  <c r="K282" i="24" l="1"/>
  <c r="L283" i="24"/>
  <c r="I285" i="24"/>
  <c r="O284" i="24"/>
  <c r="M284" i="24"/>
  <c r="N284" i="24"/>
  <c r="J284" i="24"/>
  <c r="P284" i="24"/>
  <c r="K283" i="24" l="1"/>
  <c r="L284" i="24"/>
  <c r="I286" i="24"/>
  <c r="O285" i="24"/>
  <c r="M285" i="24"/>
  <c r="N285" i="24"/>
  <c r="J285" i="24"/>
  <c r="P285" i="24"/>
  <c r="K284" i="24" l="1"/>
  <c r="L285" i="24"/>
  <c r="I287" i="24"/>
  <c r="O286" i="24"/>
  <c r="M286" i="24"/>
  <c r="N286" i="24"/>
  <c r="J286" i="24"/>
  <c r="P286" i="24"/>
  <c r="K285" i="24" l="1"/>
  <c r="L286" i="24"/>
  <c r="I288" i="24"/>
  <c r="O287" i="24"/>
  <c r="M287" i="24"/>
  <c r="N287" i="24"/>
  <c r="J287" i="24"/>
  <c r="P287" i="24"/>
  <c r="K286" i="24" l="1"/>
  <c r="L287" i="24"/>
  <c r="I289" i="24"/>
  <c r="O288" i="24"/>
  <c r="M288" i="24"/>
  <c r="N288" i="24"/>
  <c r="J288" i="24"/>
  <c r="P288" i="24"/>
  <c r="K287" i="24" l="1"/>
  <c r="L288" i="24"/>
  <c r="I290" i="24"/>
  <c r="O289" i="24"/>
  <c r="M289" i="24"/>
  <c r="N289" i="24"/>
  <c r="J289" i="24"/>
  <c r="P289" i="24"/>
  <c r="K288" i="24" l="1"/>
  <c r="L289" i="24"/>
  <c r="I291" i="24"/>
  <c r="O290" i="24"/>
  <c r="M290" i="24"/>
  <c r="N290" i="24"/>
  <c r="J290" i="24"/>
  <c r="P290" i="24"/>
  <c r="K289" i="24" l="1"/>
  <c r="L290" i="24"/>
  <c r="I292" i="24"/>
  <c r="O291" i="24"/>
  <c r="M291" i="24"/>
  <c r="N291" i="24"/>
  <c r="J291" i="24"/>
  <c r="P291" i="24"/>
  <c r="K290" i="24" l="1"/>
  <c r="L291" i="24"/>
  <c r="I293" i="24"/>
  <c r="O292" i="24"/>
  <c r="M292" i="24"/>
  <c r="N292" i="24"/>
  <c r="J292" i="24"/>
  <c r="P292" i="24"/>
  <c r="K291" i="24" l="1"/>
  <c r="L292" i="24"/>
  <c r="P293" i="24"/>
  <c r="N293" i="24"/>
  <c r="J293" i="24"/>
  <c r="I294" i="24"/>
  <c r="M293" i="24"/>
  <c r="O293" i="24"/>
  <c r="P294" i="24" l="1"/>
  <c r="N294" i="24"/>
  <c r="J294" i="24"/>
  <c r="I295" i="24"/>
  <c r="M294" i="24"/>
  <c r="O294" i="24"/>
  <c r="L293" i="24"/>
  <c r="K292" i="24"/>
  <c r="L294" i="24" l="1"/>
  <c r="K293" i="24"/>
  <c r="P295" i="24"/>
  <c r="N295" i="24"/>
  <c r="J295" i="24"/>
  <c r="I296" i="24"/>
  <c r="M295" i="24"/>
  <c r="O295" i="24"/>
  <c r="P296" i="24" l="1"/>
  <c r="N296" i="24"/>
  <c r="J296" i="24"/>
  <c r="I297" i="24"/>
  <c r="M296" i="24"/>
  <c r="O296" i="24"/>
  <c r="L295" i="24"/>
  <c r="K294" i="24"/>
  <c r="L296" i="24" l="1"/>
  <c r="K295" i="24"/>
  <c r="P297" i="24"/>
  <c r="N297" i="24"/>
  <c r="J297" i="24"/>
  <c r="I298" i="24"/>
  <c r="M297" i="24"/>
  <c r="O297" i="24"/>
  <c r="P298" i="24" l="1"/>
  <c r="N298" i="24"/>
  <c r="J298" i="24"/>
  <c r="I299" i="24"/>
  <c r="M298" i="24"/>
  <c r="O298" i="24"/>
  <c r="L297" i="24"/>
  <c r="K296" i="24"/>
  <c r="L298" i="24" l="1"/>
  <c r="K297" i="24"/>
  <c r="P299" i="24"/>
  <c r="N299" i="24"/>
  <c r="J299" i="24"/>
  <c r="I300" i="24"/>
  <c r="M299" i="24"/>
  <c r="O299" i="24"/>
  <c r="P300" i="24" l="1"/>
  <c r="N300" i="24"/>
  <c r="J300" i="24"/>
  <c r="I301" i="24"/>
  <c r="M300" i="24"/>
  <c r="O300" i="24"/>
  <c r="L299" i="24"/>
  <c r="K298" i="24"/>
  <c r="L300" i="24" l="1"/>
  <c r="K299" i="24"/>
  <c r="P301" i="24"/>
  <c r="N301" i="24"/>
  <c r="J301" i="24"/>
  <c r="I302" i="24"/>
  <c r="M301" i="24"/>
  <c r="O301" i="24"/>
  <c r="P302" i="24" l="1"/>
  <c r="N302" i="24"/>
  <c r="J302" i="24"/>
  <c r="I303" i="24"/>
  <c r="M302" i="24"/>
  <c r="O302" i="24"/>
  <c r="L301" i="24"/>
  <c r="K300" i="24"/>
  <c r="L302" i="24" l="1"/>
  <c r="K301" i="24"/>
  <c r="P303" i="24"/>
  <c r="N303" i="24"/>
  <c r="J303" i="24"/>
  <c r="I304" i="24"/>
  <c r="M303" i="24"/>
  <c r="O303" i="24"/>
  <c r="P304" i="24" l="1"/>
  <c r="N304" i="24"/>
  <c r="J304" i="24"/>
  <c r="I305" i="24"/>
  <c r="M304" i="24"/>
  <c r="O304" i="24"/>
  <c r="L303" i="24"/>
  <c r="K302" i="24"/>
  <c r="L304" i="24" l="1"/>
  <c r="K303" i="24"/>
  <c r="P305" i="24"/>
  <c r="N305" i="24"/>
  <c r="J305" i="24"/>
  <c r="I306" i="24"/>
  <c r="M305" i="24"/>
  <c r="O305" i="24"/>
  <c r="P306" i="24" l="1"/>
  <c r="N306" i="24"/>
  <c r="J306" i="24"/>
  <c r="I307" i="24"/>
  <c r="M306" i="24"/>
  <c r="O306" i="24"/>
  <c r="L305" i="24"/>
  <c r="K304" i="24"/>
  <c r="L306" i="24" l="1"/>
  <c r="K305" i="24"/>
  <c r="P307" i="24"/>
  <c r="N307" i="24"/>
  <c r="J307" i="24"/>
  <c r="I308" i="24"/>
  <c r="M307" i="24"/>
  <c r="O307" i="24"/>
  <c r="P308" i="24" l="1"/>
  <c r="N308" i="24"/>
  <c r="J308" i="24"/>
  <c r="I309" i="24"/>
  <c r="M308" i="24"/>
  <c r="O308" i="24"/>
  <c r="L307" i="24"/>
  <c r="K306" i="24"/>
  <c r="L308" i="24" l="1"/>
  <c r="K307" i="24"/>
  <c r="P309" i="24"/>
  <c r="N309" i="24"/>
  <c r="J309" i="24"/>
  <c r="I310" i="24"/>
  <c r="M309" i="24"/>
  <c r="O309" i="24"/>
  <c r="P310" i="24" l="1"/>
  <c r="N310" i="24"/>
  <c r="J310" i="24"/>
  <c r="I311" i="24"/>
  <c r="M310" i="24"/>
  <c r="O310" i="24"/>
  <c r="L309" i="24"/>
  <c r="K308" i="24"/>
  <c r="L310" i="24" l="1"/>
  <c r="K309" i="24"/>
  <c r="P311" i="24"/>
  <c r="N311" i="24"/>
  <c r="J311" i="24"/>
  <c r="I312" i="24"/>
  <c r="M311" i="24"/>
  <c r="O311" i="24"/>
  <c r="P312" i="24" l="1"/>
  <c r="N312" i="24"/>
  <c r="J312" i="24"/>
  <c r="I313" i="24"/>
  <c r="M312" i="24"/>
  <c r="O312" i="24"/>
  <c r="L311" i="24"/>
  <c r="K310" i="24"/>
  <c r="L312" i="24" l="1"/>
  <c r="K311" i="24"/>
  <c r="I314" i="24"/>
  <c r="P313" i="24"/>
  <c r="N313" i="24"/>
  <c r="J313" i="24"/>
  <c r="M313" i="24"/>
  <c r="O313" i="24"/>
  <c r="L313" i="24" l="1"/>
  <c r="K312" i="24"/>
  <c r="I315" i="24"/>
  <c r="O314" i="24"/>
  <c r="M314" i="24"/>
  <c r="P314" i="24"/>
  <c r="J314" i="24"/>
  <c r="N314" i="24"/>
  <c r="L314" i="24" l="1"/>
  <c r="K313" i="24"/>
  <c r="I316" i="24"/>
  <c r="O315" i="24"/>
  <c r="M315" i="24"/>
  <c r="P315" i="24"/>
  <c r="J315" i="24"/>
  <c r="N315" i="24"/>
  <c r="K314" i="24" l="1"/>
  <c r="L315" i="24"/>
  <c r="I317" i="24"/>
  <c r="O316" i="24"/>
  <c r="M316" i="24"/>
  <c r="P316" i="24"/>
  <c r="J316" i="24"/>
  <c r="N316" i="24"/>
  <c r="K315" i="24" l="1"/>
  <c r="L316" i="24"/>
  <c r="I318" i="24"/>
  <c r="O317" i="24"/>
  <c r="M317" i="24"/>
  <c r="P317" i="24"/>
  <c r="J317" i="24"/>
  <c r="N317" i="24"/>
  <c r="K316" i="24" l="1"/>
  <c r="L317" i="24"/>
  <c r="I319" i="24"/>
  <c r="O318" i="24"/>
  <c r="M318" i="24"/>
  <c r="P318" i="24"/>
  <c r="J318" i="24"/>
  <c r="N318" i="24"/>
  <c r="K317" i="24" l="1"/>
  <c r="L318" i="24"/>
  <c r="I320" i="24"/>
  <c r="O319" i="24"/>
  <c r="M319" i="24"/>
  <c r="P319" i="24"/>
  <c r="J319" i="24"/>
  <c r="N319" i="24"/>
  <c r="K318" i="24" l="1"/>
  <c r="L319" i="24"/>
  <c r="I321" i="24"/>
  <c r="O320" i="24"/>
  <c r="M320" i="24"/>
  <c r="P320" i="24"/>
  <c r="J320" i="24"/>
  <c r="N320" i="24"/>
  <c r="K319" i="24" l="1"/>
  <c r="L320" i="24"/>
  <c r="I322" i="24"/>
  <c r="O321" i="24"/>
  <c r="M321" i="24"/>
  <c r="P321" i="24"/>
  <c r="J321" i="24"/>
  <c r="N321" i="24"/>
  <c r="K320" i="24" l="1"/>
  <c r="L321" i="24"/>
  <c r="I323" i="24"/>
  <c r="O322" i="24"/>
  <c r="M322" i="24"/>
  <c r="P322" i="24"/>
  <c r="J322" i="24"/>
  <c r="N322" i="24"/>
  <c r="K321" i="24" l="1"/>
  <c r="L322" i="24"/>
  <c r="I324" i="24"/>
  <c r="O323" i="24"/>
  <c r="M323" i="24"/>
  <c r="P323" i="24"/>
  <c r="J323" i="24"/>
  <c r="N323" i="24"/>
  <c r="K322" i="24" l="1"/>
  <c r="L323" i="24"/>
  <c r="I325" i="24"/>
  <c r="O324" i="24"/>
  <c r="M324" i="24"/>
  <c r="P324" i="24"/>
  <c r="J324" i="24"/>
  <c r="N324" i="24"/>
  <c r="K323" i="24" l="1"/>
  <c r="L324" i="24"/>
  <c r="I326" i="24"/>
  <c r="O325" i="24"/>
  <c r="M325" i="24"/>
  <c r="P325" i="24"/>
  <c r="J325" i="24"/>
  <c r="N325" i="24"/>
  <c r="K324" i="24" l="1"/>
  <c r="L325" i="24"/>
  <c r="I327" i="24"/>
  <c r="O326" i="24"/>
  <c r="M326" i="24"/>
  <c r="P326" i="24"/>
  <c r="J326" i="24"/>
  <c r="N326" i="24"/>
  <c r="K325" i="24" l="1"/>
  <c r="L326" i="24"/>
  <c r="I328" i="24"/>
  <c r="O327" i="24"/>
  <c r="M327" i="24"/>
  <c r="P327" i="24"/>
  <c r="J327" i="24"/>
  <c r="N327" i="24"/>
  <c r="K326" i="24" l="1"/>
  <c r="L327" i="24"/>
  <c r="I329" i="24"/>
  <c r="O328" i="24"/>
  <c r="M328" i="24"/>
  <c r="P328" i="24"/>
  <c r="J328" i="24"/>
  <c r="N328" i="24"/>
  <c r="K327" i="24" l="1"/>
  <c r="L328" i="24"/>
  <c r="I330" i="24"/>
  <c r="O329" i="24"/>
  <c r="M329" i="24"/>
  <c r="P329" i="24"/>
  <c r="J329" i="24"/>
  <c r="N329" i="24"/>
  <c r="K328" i="24" l="1"/>
  <c r="L329" i="24"/>
  <c r="I331" i="24"/>
  <c r="O330" i="24"/>
  <c r="M330" i="24"/>
  <c r="P330" i="24"/>
  <c r="J330" i="24"/>
  <c r="N330" i="24"/>
  <c r="K329" i="24" l="1"/>
  <c r="L330" i="24"/>
  <c r="I332" i="24"/>
  <c r="O331" i="24"/>
  <c r="M331" i="24"/>
  <c r="P331" i="24"/>
  <c r="J331" i="24"/>
  <c r="N331" i="24"/>
  <c r="K330" i="24" l="1"/>
  <c r="L331" i="24"/>
  <c r="I333" i="24"/>
  <c r="O332" i="24"/>
  <c r="M332" i="24"/>
  <c r="P332" i="24"/>
  <c r="J332" i="24"/>
  <c r="N332" i="24"/>
  <c r="K331" i="24" l="1"/>
  <c r="L332" i="24"/>
  <c r="I334" i="24"/>
  <c r="O333" i="24"/>
  <c r="M333" i="24"/>
  <c r="P333" i="24"/>
  <c r="J333" i="24"/>
  <c r="N333" i="24"/>
  <c r="K332" i="24" l="1"/>
  <c r="L333" i="24"/>
  <c r="I335" i="24"/>
  <c r="O334" i="24"/>
  <c r="M334" i="24"/>
  <c r="P334" i="24"/>
  <c r="J334" i="24"/>
  <c r="N334" i="24"/>
  <c r="K333" i="24" l="1"/>
  <c r="L334" i="24"/>
  <c r="I336" i="24"/>
  <c r="O335" i="24"/>
  <c r="M335" i="24"/>
  <c r="P335" i="24"/>
  <c r="J335" i="24"/>
  <c r="N335" i="24"/>
  <c r="K334" i="24" l="1"/>
  <c r="L335" i="24"/>
  <c r="I337" i="24"/>
  <c r="O336" i="24"/>
  <c r="M336" i="24"/>
  <c r="P336" i="24"/>
  <c r="J336" i="24"/>
  <c r="N336" i="24"/>
  <c r="K335" i="24" l="1"/>
  <c r="L336" i="24"/>
  <c r="I338" i="24"/>
  <c r="O337" i="24"/>
  <c r="M337" i="24"/>
  <c r="P337" i="24"/>
  <c r="J337" i="24"/>
  <c r="N337" i="24"/>
  <c r="K336" i="24" l="1"/>
  <c r="L337" i="24"/>
  <c r="I339" i="24"/>
  <c r="O338" i="24"/>
  <c r="M338" i="24"/>
  <c r="P338" i="24"/>
  <c r="J338" i="24"/>
  <c r="N338" i="24"/>
  <c r="K337" i="24" l="1"/>
  <c r="L338" i="24"/>
  <c r="I340" i="24"/>
  <c r="O339" i="24"/>
  <c r="M339" i="24"/>
  <c r="P339" i="24"/>
  <c r="J339" i="24"/>
  <c r="N339" i="24"/>
  <c r="K338" i="24" l="1"/>
  <c r="L339" i="24"/>
  <c r="I341" i="24"/>
  <c r="O340" i="24"/>
  <c r="M340" i="24"/>
  <c r="P340" i="24"/>
  <c r="J340" i="24"/>
  <c r="N340" i="24"/>
  <c r="K339" i="24" l="1"/>
  <c r="L340" i="24"/>
  <c r="I342" i="24"/>
  <c r="O341" i="24"/>
  <c r="M341" i="24"/>
  <c r="P341" i="24"/>
  <c r="J341" i="24"/>
  <c r="N341" i="24"/>
  <c r="K340" i="24" l="1"/>
  <c r="L341" i="24"/>
  <c r="I343" i="24"/>
  <c r="O342" i="24"/>
  <c r="M342" i="24"/>
  <c r="P342" i="24"/>
  <c r="J342" i="24"/>
  <c r="N342" i="24"/>
  <c r="K341" i="24" l="1"/>
  <c r="L342" i="24"/>
  <c r="I344" i="24"/>
  <c r="O343" i="24"/>
  <c r="M343" i="24"/>
  <c r="P343" i="24"/>
  <c r="J343" i="24"/>
  <c r="N343" i="24"/>
  <c r="K342" i="24" l="1"/>
  <c r="L343" i="24"/>
  <c r="I345" i="24"/>
  <c r="O344" i="24"/>
  <c r="M344" i="24"/>
  <c r="P344" i="24"/>
  <c r="J344" i="24"/>
  <c r="N344" i="24"/>
  <c r="K343" i="24" l="1"/>
  <c r="L344" i="24"/>
  <c r="I346" i="24"/>
  <c r="O345" i="24"/>
  <c r="M345" i="24"/>
  <c r="P345" i="24"/>
  <c r="J345" i="24"/>
  <c r="N345" i="24"/>
  <c r="K344" i="24" l="1"/>
  <c r="L345" i="24"/>
  <c r="I347" i="24"/>
  <c r="O346" i="24"/>
  <c r="M346" i="24"/>
  <c r="P346" i="24"/>
  <c r="N346" i="24"/>
  <c r="J346" i="24"/>
  <c r="I348" i="24" l="1"/>
  <c r="O347" i="24"/>
  <c r="M347" i="24"/>
  <c r="P347" i="24"/>
  <c r="N347" i="24"/>
  <c r="J347" i="24"/>
  <c r="L346" i="24"/>
  <c r="K345" i="24"/>
  <c r="K346" i="24" l="1"/>
  <c r="L347" i="24"/>
  <c r="I349" i="24"/>
  <c r="O348" i="24"/>
  <c r="M348" i="24"/>
  <c r="P348" i="24"/>
  <c r="N348" i="24"/>
  <c r="J348" i="24"/>
  <c r="I350" i="24" l="1"/>
  <c r="O349" i="24"/>
  <c r="M349" i="24"/>
  <c r="P349" i="24"/>
  <c r="N349" i="24"/>
  <c r="J349" i="24"/>
  <c r="K347" i="24"/>
  <c r="L348" i="24"/>
  <c r="K348" i="24" l="1"/>
  <c r="L349" i="24"/>
  <c r="I351" i="24"/>
  <c r="O350" i="24"/>
  <c r="M350" i="24"/>
  <c r="P350" i="24"/>
  <c r="N350" i="24"/>
  <c r="J350" i="24"/>
  <c r="I352" i="24" l="1"/>
  <c r="O351" i="24"/>
  <c r="M351" i="24"/>
  <c r="P351" i="24"/>
  <c r="N351" i="24"/>
  <c r="J351" i="24"/>
  <c r="K349" i="24"/>
  <c r="L350" i="24"/>
  <c r="K350" i="24" l="1"/>
  <c r="L351" i="24"/>
  <c r="I353" i="24"/>
  <c r="O352" i="24"/>
  <c r="M352" i="24"/>
  <c r="P352" i="24"/>
  <c r="N352" i="24"/>
  <c r="J352" i="24"/>
  <c r="I354" i="24" l="1"/>
  <c r="O353" i="24"/>
  <c r="M353" i="24"/>
  <c r="P353" i="24"/>
  <c r="N353" i="24"/>
  <c r="J353" i="24"/>
  <c r="K351" i="24"/>
  <c r="L352" i="24"/>
  <c r="K352" i="24" l="1"/>
  <c r="L353" i="24"/>
  <c r="I355" i="24"/>
  <c r="O354" i="24"/>
  <c r="M354" i="24"/>
  <c r="P354" i="24"/>
  <c r="N354" i="24"/>
  <c r="J354" i="24"/>
  <c r="I356" i="24" l="1"/>
  <c r="O355" i="24"/>
  <c r="M355" i="24"/>
  <c r="P355" i="24"/>
  <c r="N355" i="24"/>
  <c r="J355" i="24"/>
  <c r="K353" i="24"/>
  <c r="L354" i="24"/>
  <c r="K354" i="24" l="1"/>
  <c r="L355" i="24"/>
  <c r="I357" i="24"/>
  <c r="O356" i="24"/>
  <c r="M356" i="24"/>
  <c r="N356" i="24"/>
  <c r="P356" i="24"/>
  <c r="J356" i="24"/>
  <c r="I358" i="24" l="1"/>
  <c r="O357" i="24"/>
  <c r="M357" i="24"/>
  <c r="N357" i="24"/>
  <c r="J357" i="24"/>
  <c r="P357" i="24"/>
  <c r="K355" i="24"/>
  <c r="L356" i="24"/>
  <c r="K356" i="24" l="1"/>
  <c r="L357" i="24"/>
  <c r="I359" i="24"/>
  <c r="O358" i="24"/>
  <c r="M358" i="24"/>
  <c r="N358" i="24"/>
  <c r="J358" i="24"/>
  <c r="P358" i="24"/>
  <c r="K357" i="24" l="1"/>
  <c r="L358" i="24"/>
  <c r="I360" i="24"/>
  <c r="O359" i="24"/>
  <c r="M359" i="24"/>
  <c r="N359" i="24"/>
  <c r="J359" i="24"/>
  <c r="P359" i="24"/>
  <c r="K358" i="24" l="1"/>
  <c r="L359" i="24"/>
  <c r="I361" i="24"/>
  <c r="O360" i="24"/>
  <c r="M360" i="24"/>
  <c r="N360" i="24"/>
  <c r="J360" i="24"/>
  <c r="P360" i="24"/>
  <c r="K359" i="24" l="1"/>
  <c r="L360" i="24"/>
  <c r="I362" i="24"/>
  <c r="O361" i="24"/>
  <c r="M361" i="24"/>
  <c r="N361" i="24"/>
  <c r="J361" i="24"/>
  <c r="P361" i="24"/>
  <c r="K360" i="24" l="1"/>
  <c r="L361" i="24"/>
  <c r="I363" i="24"/>
  <c r="O362" i="24"/>
  <c r="M362" i="24"/>
  <c r="N362" i="24"/>
  <c r="J362" i="24"/>
  <c r="P362" i="24"/>
  <c r="K361" i="24" l="1"/>
  <c r="L362" i="24"/>
  <c r="I364" i="24"/>
  <c r="O363" i="24"/>
  <c r="M363" i="24"/>
  <c r="N363" i="24"/>
  <c r="J363" i="24"/>
  <c r="P363" i="24"/>
  <c r="K362" i="24" l="1"/>
  <c r="L363" i="24"/>
  <c r="I365" i="24"/>
  <c r="O364" i="24"/>
  <c r="M364" i="24"/>
  <c r="N364" i="24"/>
  <c r="J364" i="24"/>
  <c r="P364" i="24"/>
  <c r="K363" i="24" l="1"/>
  <c r="L364" i="24"/>
  <c r="I366" i="24"/>
  <c r="O365" i="24"/>
  <c r="M365" i="24"/>
  <c r="N365" i="24"/>
  <c r="J365" i="24"/>
  <c r="P365" i="24"/>
  <c r="K364" i="24" l="1"/>
  <c r="L365" i="24"/>
  <c r="I367" i="24"/>
  <c r="O366" i="24"/>
  <c r="M366" i="24"/>
  <c r="N366" i="24"/>
  <c r="J366" i="24"/>
  <c r="P366" i="24"/>
  <c r="K365" i="24" l="1"/>
  <c r="L366" i="24"/>
  <c r="I368" i="24"/>
  <c r="O367" i="24"/>
  <c r="M367" i="24"/>
  <c r="N367" i="24"/>
  <c r="J367" i="24"/>
  <c r="P367" i="24"/>
  <c r="K366" i="24" l="1"/>
  <c r="L367" i="24"/>
  <c r="I369" i="24"/>
  <c r="O368" i="24"/>
  <c r="M368" i="24"/>
  <c r="N368" i="24"/>
  <c r="J368" i="24"/>
  <c r="P368" i="24"/>
  <c r="K367" i="24" l="1"/>
  <c r="L368" i="24"/>
  <c r="I370" i="24"/>
  <c r="O369" i="24"/>
  <c r="M369" i="24"/>
  <c r="N369" i="24"/>
  <c r="J369" i="24"/>
  <c r="P369" i="24"/>
  <c r="K368" i="24" l="1"/>
  <c r="L369" i="24"/>
  <c r="I371" i="24"/>
  <c r="O370" i="24"/>
  <c r="M370" i="24"/>
  <c r="N370" i="24"/>
  <c r="J370" i="24"/>
  <c r="P370" i="24"/>
  <c r="K369" i="24" l="1"/>
  <c r="L370" i="24"/>
  <c r="I372" i="24"/>
  <c r="O371" i="24"/>
  <c r="M371" i="24"/>
  <c r="N371" i="24"/>
  <c r="J371" i="24"/>
  <c r="P371" i="24"/>
  <c r="K370" i="24" l="1"/>
  <c r="L371" i="24"/>
  <c r="I373" i="24"/>
  <c r="O372" i="24"/>
  <c r="M372" i="24"/>
  <c r="N372" i="24"/>
  <c r="J372" i="24"/>
  <c r="P372" i="24"/>
  <c r="K371" i="24" l="1"/>
  <c r="L372" i="24"/>
  <c r="I374" i="24"/>
  <c r="O373" i="24"/>
  <c r="M373" i="24"/>
  <c r="N373" i="24"/>
  <c r="J373" i="24"/>
  <c r="P373" i="24"/>
  <c r="K372" i="24" l="1"/>
  <c r="L373" i="24"/>
  <c r="I375" i="24"/>
  <c r="O374" i="24"/>
  <c r="M374" i="24"/>
  <c r="N374" i="24"/>
  <c r="J374" i="24"/>
  <c r="P374" i="24"/>
  <c r="K373" i="24" l="1"/>
  <c r="L374" i="24"/>
  <c r="I376" i="24"/>
  <c r="O375" i="24"/>
  <c r="M375" i="24"/>
  <c r="N375" i="24"/>
  <c r="J375" i="24"/>
  <c r="P375" i="24"/>
  <c r="K374" i="24" l="1"/>
  <c r="L375" i="24"/>
  <c r="I377" i="24"/>
  <c r="O376" i="24"/>
  <c r="M376" i="24"/>
  <c r="N376" i="24"/>
  <c r="J376" i="24"/>
  <c r="P376" i="24"/>
  <c r="K375" i="24" l="1"/>
  <c r="L376" i="24"/>
  <c r="O377" i="24"/>
  <c r="M377" i="24"/>
  <c r="P377" i="24"/>
  <c r="J377" i="24"/>
  <c r="N377" i="24"/>
  <c r="F27" i="24" s="1"/>
  <c r="K376" i="24" l="1"/>
  <c r="L377" i="24"/>
  <c r="T12" i="24"/>
  <c r="K835" i="23" l="1"/>
  <c r="K834" i="23"/>
  <c r="K833" i="23"/>
  <c r="K832" i="23"/>
  <c r="K831" i="23"/>
  <c r="K830" i="23"/>
  <c r="K829" i="23"/>
  <c r="K828" i="23"/>
  <c r="K827" i="23"/>
  <c r="K826" i="23"/>
  <c r="K825" i="23"/>
  <c r="K824" i="23"/>
  <c r="K823" i="23"/>
  <c r="K822" i="23"/>
  <c r="K821" i="23"/>
  <c r="K820" i="23"/>
  <c r="K819" i="23"/>
  <c r="K818" i="23"/>
  <c r="K817" i="23"/>
  <c r="K816" i="23"/>
  <c r="K815" i="23"/>
  <c r="K814" i="23"/>
  <c r="K813" i="23"/>
  <c r="K812" i="23"/>
  <c r="K811" i="23"/>
  <c r="K810" i="23"/>
  <c r="K809" i="23"/>
  <c r="K808" i="23"/>
  <c r="K807" i="23"/>
  <c r="K806" i="23"/>
  <c r="K805" i="23"/>
  <c r="K804" i="23"/>
  <c r="K803" i="23"/>
  <c r="K802" i="23"/>
  <c r="K801" i="23"/>
  <c r="K800" i="23"/>
  <c r="K799" i="23"/>
  <c r="K798" i="23"/>
  <c r="K797" i="23"/>
  <c r="K796" i="23"/>
  <c r="K795" i="23"/>
  <c r="K794" i="23"/>
  <c r="K793" i="23"/>
  <c r="K792" i="23"/>
  <c r="K791" i="23"/>
  <c r="K790" i="23"/>
  <c r="K789" i="23"/>
  <c r="K788" i="23"/>
  <c r="K787" i="23"/>
  <c r="K786" i="23"/>
  <c r="K785" i="23"/>
  <c r="K784" i="23"/>
  <c r="K783" i="23"/>
  <c r="K782" i="23"/>
  <c r="K781" i="23"/>
  <c r="K780" i="23"/>
  <c r="K779" i="23"/>
  <c r="K778" i="23"/>
  <c r="K777" i="23"/>
  <c r="K776" i="23"/>
  <c r="K775" i="23"/>
  <c r="K774" i="23"/>
  <c r="K773" i="23"/>
  <c r="K772" i="23"/>
  <c r="K771" i="23"/>
  <c r="K770" i="23"/>
  <c r="K769" i="23"/>
  <c r="K768" i="23"/>
  <c r="K767" i="23"/>
  <c r="K766" i="23"/>
  <c r="K765" i="23"/>
  <c r="K764" i="23"/>
  <c r="K763" i="23"/>
  <c r="K762" i="23"/>
  <c r="K761" i="23"/>
  <c r="K760" i="23"/>
  <c r="K759" i="23"/>
  <c r="K758" i="23"/>
  <c r="K757" i="23"/>
  <c r="K756" i="23"/>
  <c r="K755" i="23"/>
  <c r="K754" i="23"/>
  <c r="K753" i="23"/>
  <c r="K752" i="23"/>
  <c r="K751" i="23"/>
  <c r="K750" i="23"/>
  <c r="K749" i="23"/>
  <c r="K748" i="23"/>
  <c r="K747" i="23"/>
  <c r="K746" i="23"/>
  <c r="K745" i="23"/>
  <c r="K744" i="23"/>
  <c r="K743" i="23"/>
  <c r="K742" i="23"/>
  <c r="K741" i="23"/>
  <c r="K740" i="23"/>
  <c r="K739" i="23"/>
  <c r="K738" i="23"/>
  <c r="K737" i="23"/>
  <c r="K736" i="23"/>
  <c r="K735" i="23"/>
  <c r="K734" i="23"/>
  <c r="K733" i="23"/>
  <c r="K732" i="23"/>
  <c r="K731" i="23"/>
  <c r="K730" i="23"/>
  <c r="K729" i="23"/>
  <c r="K728" i="23"/>
  <c r="K727" i="23"/>
  <c r="K726" i="23"/>
  <c r="K725" i="23"/>
  <c r="K724" i="23"/>
  <c r="K723" i="23"/>
  <c r="K722" i="23"/>
  <c r="K721" i="23"/>
  <c r="K720" i="23"/>
  <c r="K719" i="23"/>
  <c r="K718" i="23"/>
  <c r="K717" i="23"/>
  <c r="K716" i="23"/>
  <c r="K715" i="23"/>
  <c r="K714" i="23"/>
  <c r="K713" i="23"/>
  <c r="K712" i="23"/>
  <c r="K711" i="23"/>
  <c r="K710" i="23"/>
  <c r="K709" i="23"/>
  <c r="K708" i="23"/>
  <c r="K707" i="23"/>
  <c r="K706" i="23"/>
  <c r="K705" i="23"/>
  <c r="K704" i="23"/>
  <c r="K703" i="23"/>
  <c r="K702" i="23"/>
  <c r="K701" i="23"/>
  <c r="K700" i="23"/>
  <c r="K699" i="23"/>
  <c r="K698" i="23"/>
  <c r="K697" i="23"/>
  <c r="K696" i="23"/>
  <c r="K695" i="23"/>
  <c r="K694" i="23"/>
  <c r="K693" i="23"/>
  <c r="K692" i="23"/>
  <c r="K691" i="23"/>
  <c r="K690" i="23"/>
  <c r="K689" i="23"/>
  <c r="K688" i="23"/>
  <c r="K687" i="23"/>
  <c r="K686" i="23"/>
  <c r="K685" i="23"/>
  <c r="K684" i="23"/>
  <c r="K683" i="23"/>
  <c r="K682" i="23"/>
  <c r="K681" i="23"/>
  <c r="K680" i="23"/>
  <c r="K679" i="23"/>
  <c r="K678" i="23"/>
  <c r="K677" i="23"/>
  <c r="K676" i="23"/>
  <c r="K675" i="23"/>
  <c r="K674" i="23"/>
  <c r="K673" i="23"/>
  <c r="K672" i="23"/>
  <c r="K671" i="23"/>
  <c r="K670" i="23"/>
  <c r="K669" i="23"/>
  <c r="K668" i="23"/>
  <c r="K667" i="23"/>
  <c r="K666" i="23"/>
  <c r="K665" i="23"/>
  <c r="K664" i="23"/>
  <c r="K663" i="23"/>
  <c r="K662" i="23"/>
  <c r="K661" i="23"/>
  <c r="K660" i="23"/>
  <c r="K659" i="23"/>
  <c r="K658" i="23"/>
  <c r="K657" i="23"/>
  <c r="K656" i="23"/>
  <c r="K655" i="23"/>
  <c r="K654" i="23"/>
  <c r="K653" i="23"/>
  <c r="K652" i="23"/>
  <c r="K651" i="23"/>
  <c r="K650" i="23"/>
  <c r="K649" i="23"/>
  <c r="K648" i="23"/>
  <c r="K647" i="23"/>
  <c r="K646" i="23"/>
  <c r="K645" i="23"/>
  <c r="K644" i="23"/>
  <c r="K643" i="23"/>
  <c r="K642" i="23"/>
  <c r="K641" i="23"/>
  <c r="K640" i="23"/>
  <c r="K639" i="23"/>
  <c r="K638" i="23"/>
  <c r="K637" i="23"/>
  <c r="K636" i="23"/>
  <c r="K635" i="23"/>
  <c r="K634" i="23"/>
  <c r="K633" i="23"/>
  <c r="K632" i="23"/>
  <c r="K631" i="23"/>
  <c r="K630" i="23"/>
  <c r="K629" i="23"/>
  <c r="K628" i="23"/>
  <c r="K627" i="23"/>
  <c r="K626" i="23"/>
  <c r="K625" i="23"/>
  <c r="K624" i="23"/>
  <c r="K623" i="23"/>
  <c r="K622" i="23"/>
  <c r="K621" i="23"/>
  <c r="K620" i="23"/>
  <c r="K619" i="23"/>
  <c r="K618" i="23"/>
  <c r="K617" i="23"/>
  <c r="K616" i="23"/>
  <c r="K615" i="23"/>
  <c r="K614" i="23"/>
  <c r="K613" i="23"/>
  <c r="K612" i="23"/>
  <c r="K611" i="23"/>
  <c r="K610" i="23"/>
  <c r="K609" i="23"/>
  <c r="K608" i="23"/>
  <c r="K607" i="23"/>
  <c r="K606" i="23"/>
  <c r="K605" i="23"/>
  <c r="K604" i="23"/>
  <c r="K603" i="23"/>
  <c r="K602" i="23"/>
  <c r="K601" i="23"/>
  <c r="K600" i="23"/>
  <c r="K599" i="23"/>
  <c r="K598" i="23"/>
  <c r="K597" i="23"/>
  <c r="K596" i="23"/>
  <c r="K595" i="23"/>
  <c r="K594" i="23"/>
  <c r="K593" i="23"/>
  <c r="K592" i="23"/>
  <c r="K591" i="23"/>
  <c r="K590" i="23"/>
  <c r="K589" i="23"/>
  <c r="K588" i="23"/>
  <c r="K587" i="23"/>
  <c r="K586" i="23"/>
  <c r="K585" i="23"/>
  <c r="K584" i="23"/>
  <c r="K583" i="23"/>
  <c r="K582" i="23"/>
  <c r="K581" i="23"/>
  <c r="K580" i="23"/>
  <c r="K579" i="23"/>
  <c r="K578" i="23"/>
  <c r="K577" i="23"/>
  <c r="K576" i="23"/>
  <c r="K575" i="23"/>
  <c r="K574" i="23"/>
  <c r="K573" i="23"/>
  <c r="K572" i="23"/>
  <c r="K571" i="23"/>
  <c r="K570" i="23"/>
  <c r="K569" i="23"/>
  <c r="K568" i="23"/>
  <c r="K567" i="23"/>
  <c r="K566" i="23"/>
  <c r="K565" i="23"/>
  <c r="K564" i="23"/>
  <c r="K563" i="23"/>
  <c r="K562" i="23"/>
  <c r="K561" i="23"/>
  <c r="K560" i="23"/>
  <c r="K559" i="23"/>
  <c r="K558" i="23"/>
  <c r="K557" i="23"/>
  <c r="K556" i="23"/>
  <c r="K555" i="23"/>
  <c r="K554" i="23"/>
  <c r="K553" i="23"/>
  <c r="K552" i="23"/>
  <c r="K551" i="23"/>
  <c r="K550" i="23"/>
  <c r="K549" i="23"/>
  <c r="K548" i="23"/>
  <c r="K547" i="23"/>
  <c r="K546" i="23"/>
  <c r="K545" i="23"/>
  <c r="K544" i="23"/>
  <c r="K543" i="23"/>
  <c r="K542" i="23"/>
  <c r="K541" i="23"/>
  <c r="K540" i="23"/>
  <c r="K539" i="23"/>
  <c r="K538" i="23"/>
  <c r="K537" i="23"/>
  <c r="K536" i="23"/>
  <c r="K535" i="23"/>
  <c r="K534" i="23"/>
  <c r="K533" i="23"/>
  <c r="K532" i="23"/>
  <c r="K531" i="23"/>
  <c r="K530" i="23"/>
  <c r="K529" i="23"/>
  <c r="K528" i="23"/>
  <c r="K527" i="23"/>
  <c r="K526" i="23"/>
  <c r="K525" i="23"/>
  <c r="K524" i="23"/>
  <c r="K523" i="23"/>
  <c r="K522" i="23"/>
  <c r="K521" i="23"/>
  <c r="K520" i="23"/>
  <c r="K519" i="23"/>
  <c r="K518" i="23"/>
  <c r="K517" i="23"/>
  <c r="K516" i="23"/>
  <c r="K515" i="23"/>
  <c r="K514" i="23"/>
  <c r="K513" i="23"/>
  <c r="K512" i="23"/>
  <c r="K511" i="23"/>
  <c r="K510" i="23"/>
  <c r="K509" i="23"/>
  <c r="K508" i="23"/>
  <c r="K507" i="23"/>
  <c r="K506" i="23"/>
  <c r="K505" i="23"/>
  <c r="K504" i="23"/>
  <c r="K503" i="23"/>
  <c r="K502" i="23"/>
  <c r="K501" i="23"/>
  <c r="K500" i="23"/>
  <c r="K499" i="23"/>
  <c r="K498" i="23"/>
  <c r="K497" i="23"/>
  <c r="K496" i="23"/>
  <c r="K495" i="23"/>
  <c r="K494" i="23"/>
  <c r="K493" i="23"/>
  <c r="K492" i="23"/>
  <c r="K491" i="23"/>
  <c r="K490" i="23"/>
  <c r="K489" i="23"/>
  <c r="K488" i="23"/>
  <c r="K487" i="23"/>
  <c r="K486" i="23"/>
  <c r="K485" i="23"/>
  <c r="K484" i="23"/>
  <c r="K483" i="23"/>
  <c r="K482" i="23"/>
  <c r="K481" i="23"/>
  <c r="K480" i="23"/>
  <c r="K479" i="23"/>
  <c r="K478" i="23"/>
  <c r="K477" i="23"/>
  <c r="K476" i="23"/>
  <c r="K475" i="23"/>
  <c r="K474" i="23"/>
  <c r="K473" i="23"/>
  <c r="K472" i="23"/>
  <c r="K471" i="23"/>
  <c r="K470" i="23"/>
  <c r="K469" i="23"/>
  <c r="K468" i="23"/>
  <c r="K467" i="23"/>
  <c r="K466" i="23"/>
  <c r="K465" i="23"/>
  <c r="K464" i="23"/>
  <c r="K463" i="23"/>
  <c r="K462" i="23"/>
  <c r="K461" i="23"/>
  <c r="K460" i="23"/>
  <c r="K459" i="23"/>
  <c r="K458" i="23"/>
  <c r="K457" i="23"/>
  <c r="K456" i="23"/>
  <c r="K455" i="23"/>
  <c r="K454" i="23"/>
  <c r="K453" i="23"/>
  <c r="K452" i="23"/>
  <c r="K451" i="23"/>
  <c r="K450" i="23"/>
  <c r="K449" i="23"/>
  <c r="K448" i="23"/>
  <c r="K447" i="23"/>
  <c r="K446" i="23"/>
  <c r="K445" i="23"/>
  <c r="K444" i="23"/>
  <c r="K443" i="23"/>
  <c r="K442" i="23"/>
  <c r="K441" i="23"/>
  <c r="K440" i="23"/>
  <c r="K439" i="23"/>
  <c r="K438" i="23"/>
  <c r="K437" i="23"/>
  <c r="K436" i="23"/>
  <c r="K435" i="23"/>
  <c r="K434" i="23"/>
  <c r="K433" i="23"/>
  <c r="K432" i="23"/>
  <c r="K431" i="23"/>
  <c r="K430" i="23"/>
  <c r="K429" i="23"/>
  <c r="K428" i="23"/>
  <c r="K427" i="23"/>
  <c r="K426" i="23"/>
  <c r="K425" i="23"/>
  <c r="K424" i="23"/>
  <c r="K423" i="23"/>
  <c r="K422" i="23"/>
  <c r="K421" i="23"/>
  <c r="K420" i="23"/>
  <c r="K419" i="23"/>
  <c r="K418" i="23"/>
  <c r="K417" i="23"/>
  <c r="K416" i="23"/>
  <c r="K415" i="23"/>
  <c r="K414" i="23"/>
  <c r="K413" i="23"/>
  <c r="K412" i="23"/>
  <c r="K411" i="23"/>
  <c r="K410" i="23"/>
  <c r="K409" i="23"/>
  <c r="K408" i="23"/>
  <c r="K407" i="23"/>
  <c r="K406" i="23"/>
  <c r="K405" i="23"/>
  <c r="K404" i="23"/>
  <c r="K403" i="23"/>
  <c r="K402" i="23"/>
  <c r="K401" i="23"/>
  <c r="K400" i="23"/>
  <c r="K399" i="23"/>
  <c r="K398" i="23"/>
  <c r="K397" i="23"/>
  <c r="K396" i="23"/>
  <c r="K395" i="23"/>
  <c r="K394" i="23"/>
  <c r="K393" i="23"/>
  <c r="K392" i="23"/>
  <c r="K391" i="23"/>
  <c r="K390" i="23"/>
  <c r="K389" i="23"/>
  <c r="K388" i="23"/>
  <c r="K387" i="23"/>
  <c r="K386" i="23"/>
  <c r="K385" i="23"/>
  <c r="K384" i="23"/>
  <c r="K383" i="23"/>
  <c r="K382" i="23"/>
  <c r="K381" i="23"/>
  <c r="K380" i="23"/>
  <c r="K379" i="23"/>
  <c r="K378" i="23"/>
  <c r="I20" i="23"/>
  <c r="I21" i="23" s="1"/>
  <c r="M19" i="23"/>
  <c r="L19" i="23"/>
  <c r="H19" i="23"/>
  <c r="N15" i="23"/>
  <c r="L9" i="23"/>
  <c r="O5" i="23"/>
  <c r="H20" i="23" l="1"/>
  <c r="J20" i="23"/>
  <c r="N19" i="23"/>
  <c r="H21" i="23"/>
  <c r="J21" i="23"/>
  <c r="I22" i="23"/>
  <c r="J5" i="23"/>
  <c r="L20" i="23" l="1"/>
  <c r="K19" i="23"/>
  <c r="I23" i="23"/>
  <c r="J22" i="23"/>
  <c r="H22" i="23"/>
  <c r="O19" i="23"/>
  <c r="P19" i="23" s="1"/>
  <c r="M20" i="23" s="1"/>
  <c r="L21" i="23"/>
  <c r="K20" i="23"/>
  <c r="L22" i="23" l="1"/>
  <c r="K21" i="23"/>
  <c r="N20" i="23"/>
  <c r="I24" i="23"/>
  <c r="J23" i="23"/>
  <c r="H23" i="23"/>
  <c r="I25" i="23" l="1"/>
  <c r="J24" i="23"/>
  <c r="H24" i="23"/>
  <c r="L23" i="23"/>
  <c r="K22" i="23"/>
  <c r="O20" i="23"/>
  <c r="P20" i="23" s="1"/>
  <c r="M21" i="23" s="1"/>
  <c r="N21" i="23" l="1"/>
  <c r="L24" i="23"/>
  <c r="K23" i="23"/>
  <c r="I26" i="23"/>
  <c r="J25" i="23"/>
  <c r="H25" i="23"/>
  <c r="I27" i="23" l="1"/>
  <c r="J26" i="23"/>
  <c r="H26" i="23"/>
  <c r="O21" i="23"/>
  <c r="P21" i="23" s="1"/>
  <c r="M22" i="23" s="1"/>
  <c r="L25" i="23"/>
  <c r="K24" i="23"/>
  <c r="L26" i="23" l="1"/>
  <c r="K25" i="23"/>
  <c r="N22" i="23"/>
  <c r="I28" i="23"/>
  <c r="J27" i="23"/>
  <c r="H27" i="23"/>
  <c r="I29" i="23" l="1"/>
  <c r="J28" i="23"/>
  <c r="H28" i="23"/>
  <c r="O22" i="23"/>
  <c r="P22" i="23" s="1"/>
  <c r="M23" i="23" s="1"/>
  <c r="L27" i="23"/>
  <c r="K26" i="23"/>
  <c r="N23" i="23" l="1"/>
  <c r="O23" i="23" s="1"/>
  <c r="P23" i="23" s="1"/>
  <c r="M24" i="23" s="1"/>
  <c r="K27" i="23"/>
  <c r="L28" i="23"/>
  <c r="I30" i="23"/>
  <c r="J29" i="23"/>
  <c r="H29" i="23"/>
  <c r="I31" i="23" l="1"/>
  <c r="J30" i="23"/>
  <c r="H30" i="23"/>
  <c r="N24" i="23"/>
  <c r="O24" i="23" s="1"/>
  <c r="P24" i="23" s="1"/>
  <c r="M25" i="23" s="1"/>
  <c r="L29" i="23"/>
  <c r="K28" i="23"/>
  <c r="N25" i="23" l="1"/>
  <c r="O25" i="23" s="1"/>
  <c r="P25" i="23" s="1"/>
  <c r="M26" i="23" s="1"/>
  <c r="L30" i="23"/>
  <c r="K29" i="23"/>
  <c r="I32" i="23"/>
  <c r="J31" i="23"/>
  <c r="H31" i="23"/>
  <c r="N26" i="23" l="1"/>
  <c r="O26" i="23" s="1"/>
  <c r="P26" i="23" s="1"/>
  <c r="M27" i="23" s="1"/>
  <c r="I33" i="23"/>
  <c r="J32" i="23"/>
  <c r="H32" i="23"/>
  <c r="L31" i="23"/>
  <c r="K30" i="23"/>
  <c r="L32" i="23" l="1"/>
  <c r="K31" i="23"/>
  <c r="N27" i="23"/>
  <c r="O27" i="23" s="1"/>
  <c r="P27" i="23" s="1"/>
  <c r="M28" i="23" s="1"/>
  <c r="I34" i="23"/>
  <c r="J33" i="23"/>
  <c r="H33" i="23"/>
  <c r="N28" i="23" l="1"/>
  <c r="O28" i="23" s="1"/>
  <c r="P28" i="23" s="1"/>
  <c r="M29" i="23" s="1"/>
  <c r="I35" i="23"/>
  <c r="J34" i="23"/>
  <c r="H34" i="23"/>
  <c r="L33" i="23"/>
  <c r="K32" i="23"/>
  <c r="L34" i="23" l="1"/>
  <c r="K33" i="23"/>
  <c r="N29" i="23"/>
  <c r="O29" i="23" s="1"/>
  <c r="P29" i="23" s="1"/>
  <c r="M30" i="23" s="1"/>
  <c r="I36" i="23"/>
  <c r="J35" i="23"/>
  <c r="H35" i="23"/>
  <c r="I37" i="23" l="1"/>
  <c r="J36" i="23"/>
  <c r="H36" i="23"/>
  <c r="N30" i="23"/>
  <c r="O30" i="23" s="1"/>
  <c r="P30" i="23" s="1"/>
  <c r="M31" i="23" s="1"/>
  <c r="L35" i="23"/>
  <c r="K34" i="23"/>
  <c r="N31" i="23" l="1"/>
  <c r="O31" i="23" s="1"/>
  <c r="P31" i="23" s="1"/>
  <c r="M32" i="23" s="1"/>
  <c r="L36" i="23"/>
  <c r="K35" i="23"/>
  <c r="I38" i="23"/>
  <c r="J37" i="23"/>
  <c r="H37" i="23"/>
  <c r="N32" i="23" l="1"/>
  <c r="O32" i="23" s="1"/>
  <c r="P32" i="23" s="1"/>
  <c r="M33" i="23" s="1"/>
  <c r="I39" i="23"/>
  <c r="J38" i="23"/>
  <c r="H38" i="23"/>
  <c r="L37" i="23"/>
  <c r="K36" i="23"/>
  <c r="L38" i="23" l="1"/>
  <c r="K37" i="23"/>
  <c r="N33" i="23"/>
  <c r="O33" i="23" s="1"/>
  <c r="P33" i="23" s="1"/>
  <c r="M34" i="23" s="1"/>
  <c r="I40" i="23"/>
  <c r="J39" i="23"/>
  <c r="H39" i="23"/>
  <c r="I41" i="23" l="1"/>
  <c r="J40" i="23"/>
  <c r="H40" i="23"/>
  <c r="N34" i="23"/>
  <c r="O34" i="23" s="1"/>
  <c r="P34" i="23" s="1"/>
  <c r="M35" i="23" s="1"/>
  <c r="L39" i="23"/>
  <c r="K38" i="23"/>
  <c r="N35" i="23" l="1"/>
  <c r="O35" i="23" s="1"/>
  <c r="P35" i="23" s="1"/>
  <c r="M36" i="23" s="1"/>
  <c r="L40" i="23"/>
  <c r="K39" i="23"/>
  <c r="I42" i="23"/>
  <c r="J41" i="23"/>
  <c r="H41" i="23"/>
  <c r="N36" i="23" l="1"/>
  <c r="O36" i="23" s="1"/>
  <c r="P36" i="23" s="1"/>
  <c r="M37" i="23" s="1"/>
  <c r="I43" i="23"/>
  <c r="J42" i="23"/>
  <c r="H42" i="23"/>
  <c r="L41" i="23"/>
  <c r="K40" i="23"/>
  <c r="L42" i="23" l="1"/>
  <c r="K41" i="23"/>
  <c r="N37" i="23"/>
  <c r="O37" i="23" s="1"/>
  <c r="P37" i="23" s="1"/>
  <c r="M38" i="23" s="1"/>
  <c r="I44" i="23"/>
  <c r="J43" i="23"/>
  <c r="H43" i="23"/>
  <c r="I45" i="23" l="1"/>
  <c r="J44" i="23"/>
  <c r="H44" i="23"/>
  <c r="N38" i="23"/>
  <c r="O38" i="23" s="1"/>
  <c r="P38" i="23" s="1"/>
  <c r="M39" i="23" s="1"/>
  <c r="L43" i="23"/>
  <c r="K42" i="23"/>
  <c r="N39" i="23" l="1"/>
  <c r="O39" i="23" s="1"/>
  <c r="P39" i="23" s="1"/>
  <c r="M40" i="23" s="1"/>
  <c r="L44" i="23"/>
  <c r="K43" i="23"/>
  <c r="I46" i="23"/>
  <c r="J45" i="23"/>
  <c r="H45" i="23"/>
  <c r="N40" i="23" l="1"/>
  <c r="O40" i="23" s="1"/>
  <c r="P40" i="23" s="1"/>
  <c r="M41" i="23" s="1"/>
  <c r="I47" i="23"/>
  <c r="J46" i="23"/>
  <c r="H46" i="23"/>
  <c r="L45" i="23"/>
  <c r="K44" i="23"/>
  <c r="L46" i="23" l="1"/>
  <c r="K45" i="23"/>
  <c r="N41" i="23"/>
  <c r="O41" i="23" s="1"/>
  <c r="P41" i="23" s="1"/>
  <c r="M42" i="23" s="1"/>
  <c r="I48" i="23"/>
  <c r="J47" i="23"/>
  <c r="H47" i="23"/>
  <c r="I49" i="23" l="1"/>
  <c r="J48" i="23"/>
  <c r="H48" i="23"/>
  <c r="N42" i="23"/>
  <c r="O42" i="23" s="1"/>
  <c r="P42" i="23" s="1"/>
  <c r="M43" i="23" s="1"/>
  <c r="L47" i="23"/>
  <c r="K46" i="23"/>
  <c r="N43" i="23" l="1"/>
  <c r="O43" i="23" s="1"/>
  <c r="P43" i="23" s="1"/>
  <c r="M44" i="23" s="1"/>
  <c r="L48" i="23"/>
  <c r="K47" i="23"/>
  <c r="I50" i="23"/>
  <c r="J49" i="23"/>
  <c r="H49" i="23"/>
  <c r="N44" i="23" l="1"/>
  <c r="O44" i="23" s="1"/>
  <c r="P44" i="23" s="1"/>
  <c r="M45" i="23" s="1"/>
  <c r="I51" i="23"/>
  <c r="J50" i="23"/>
  <c r="H50" i="23"/>
  <c r="L49" i="23"/>
  <c r="K48" i="23"/>
  <c r="L50" i="23" l="1"/>
  <c r="K49" i="23"/>
  <c r="N45" i="23"/>
  <c r="O45" i="23" s="1"/>
  <c r="P45" i="23" s="1"/>
  <c r="M46" i="23" s="1"/>
  <c r="I52" i="23"/>
  <c r="J51" i="23"/>
  <c r="H51" i="23"/>
  <c r="I53" i="23" l="1"/>
  <c r="J52" i="23"/>
  <c r="H52" i="23"/>
  <c r="N46" i="23"/>
  <c r="O46" i="23" s="1"/>
  <c r="P46" i="23" s="1"/>
  <c r="M47" i="23" s="1"/>
  <c r="L51" i="23"/>
  <c r="K50" i="23"/>
  <c r="N47" i="23" l="1"/>
  <c r="O47" i="23" s="1"/>
  <c r="P47" i="23" s="1"/>
  <c r="M48" i="23" s="1"/>
  <c r="L52" i="23"/>
  <c r="K51" i="23"/>
  <c r="I54" i="23"/>
  <c r="J53" i="23"/>
  <c r="H53" i="23"/>
  <c r="N48" i="23" l="1"/>
  <c r="O48" i="23" s="1"/>
  <c r="P48" i="23" s="1"/>
  <c r="M49" i="23" s="1"/>
  <c r="I55" i="23"/>
  <c r="J54" i="23"/>
  <c r="H54" i="23"/>
  <c r="L53" i="23"/>
  <c r="K52" i="23"/>
  <c r="L54" i="23" l="1"/>
  <c r="K53" i="23"/>
  <c r="N49" i="23"/>
  <c r="O49" i="23" s="1"/>
  <c r="P49" i="23" s="1"/>
  <c r="M50" i="23" s="1"/>
  <c r="I56" i="23"/>
  <c r="J55" i="23"/>
  <c r="H55" i="23"/>
  <c r="I57" i="23" l="1"/>
  <c r="J56" i="23"/>
  <c r="H56" i="23"/>
  <c r="N50" i="23"/>
  <c r="O50" i="23" s="1"/>
  <c r="P50" i="23" s="1"/>
  <c r="M51" i="23" s="1"/>
  <c r="L55" i="23"/>
  <c r="K54" i="23"/>
  <c r="N51" i="23" l="1"/>
  <c r="O51" i="23" s="1"/>
  <c r="P51" i="23" s="1"/>
  <c r="M52" i="23" s="1"/>
  <c r="L56" i="23"/>
  <c r="K55" i="23"/>
  <c r="I58" i="23"/>
  <c r="J57" i="23"/>
  <c r="H57" i="23"/>
  <c r="N52" i="23" l="1"/>
  <c r="O52" i="23" s="1"/>
  <c r="P52" i="23" s="1"/>
  <c r="M53" i="23" s="1"/>
  <c r="I59" i="23"/>
  <c r="J58" i="23"/>
  <c r="H58" i="23"/>
  <c r="L57" i="23"/>
  <c r="K56" i="23"/>
  <c r="L58" i="23" l="1"/>
  <c r="K57" i="23"/>
  <c r="N53" i="23"/>
  <c r="O53" i="23" s="1"/>
  <c r="P53" i="23" s="1"/>
  <c r="M54" i="23" s="1"/>
  <c r="I60" i="23"/>
  <c r="J59" i="23"/>
  <c r="H59" i="23"/>
  <c r="I61" i="23" l="1"/>
  <c r="J60" i="23"/>
  <c r="H60" i="23"/>
  <c r="N54" i="23"/>
  <c r="O54" i="23" s="1"/>
  <c r="P54" i="23" s="1"/>
  <c r="M55" i="23" s="1"/>
  <c r="L59" i="23"/>
  <c r="K58" i="23"/>
  <c r="N55" i="23" l="1"/>
  <c r="O55" i="23" s="1"/>
  <c r="P55" i="23" s="1"/>
  <c r="M56" i="23" s="1"/>
  <c r="L60" i="23"/>
  <c r="K59" i="23"/>
  <c r="I62" i="23"/>
  <c r="J61" i="23"/>
  <c r="H61" i="23"/>
  <c r="N56" i="23" l="1"/>
  <c r="O56" i="23" s="1"/>
  <c r="P56" i="23" s="1"/>
  <c r="M57" i="23" s="1"/>
  <c r="I63" i="23"/>
  <c r="J62" i="23"/>
  <c r="H62" i="23"/>
  <c r="L61" i="23"/>
  <c r="K60" i="23"/>
  <c r="L62" i="23" l="1"/>
  <c r="K61" i="23"/>
  <c r="N57" i="23"/>
  <c r="O57" i="23" s="1"/>
  <c r="P57" i="23" s="1"/>
  <c r="M58" i="23" s="1"/>
  <c r="I64" i="23"/>
  <c r="J63" i="23"/>
  <c r="H63" i="23"/>
  <c r="I65" i="23" l="1"/>
  <c r="J64" i="23"/>
  <c r="H64" i="23"/>
  <c r="N58" i="23"/>
  <c r="O58" i="23" s="1"/>
  <c r="P58" i="23" s="1"/>
  <c r="M59" i="23" s="1"/>
  <c r="L63" i="23"/>
  <c r="K62" i="23"/>
  <c r="N59" i="23" l="1"/>
  <c r="O59" i="23" s="1"/>
  <c r="P59" i="23" s="1"/>
  <c r="M60" i="23" s="1"/>
  <c r="L64" i="23"/>
  <c r="K63" i="23"/>
  <c r="I66" i="23"/>
  <c r="J65" i="23"/>
  <c r="H65" i="23"/>
  <c r="N60" i="23" l="1"/>
  <c r="O60" i="23" s="1"/>
  <c r="P60" i="23" s="1"/>
  <c r="M61" i="23" s="1"/>
  <c r="I67" i="23"/>
  <c r="J66" i="23"/>
  <c r="H66" i="23"/>
  <c r="L65" i="23"/>
  <c r="K64" i="23"/>
  <c r="L66" i="23" l="1"/>
  <c r="K65" i="23"/>
  <c r="N61" i="23"/>
  <c r="O61" i="23" s="1"/>
  <c r="P61" i="23" s="1"/>
  <c r="M62" i="23" s="1"/>
  <c r="I68" i="23"/>
  <c r="J67" i="23"/>
  <c r="H67" i="23"/>
  <c r="I69" i="23" l="1"/>
  <c r="J68" i="23"/>
  <c r="H68" i="23"/>
  <c r="N62" i="23"/>
  <c r="O62" i="23" s="1"/>
  <c r="P62" i="23" s="1"/>
  <c r="M63" i="23" s="1"/>
  <c r="L67" i="23"/>
  <c r="K66" i="23"/>
  <c r="N63" i="23" l="1"/>
  <c r="O63" i="23" s="1"/>
  <c r="P63" i="23" s="1"/>
  <c r="M64" i="23" s="1"/>
  <c r="L68" i="23"/>
  <c r="K67" i="23"/>
  <c r="I70" i="23"/>
  <c r="J69" i="23"/>
  <c r="H69" i="23"/>
  <c r="N64" i="23" l="1"/>
  <c r="O64" i="23" s="1"/>
  <c r="P64" i="23" s="1"/>
  <c r="M65" i="23" s="1"/>
  <c r="I71" i="23"/>
  <c r="J70" i="23"/>
  <c r="H70" i="23"/>
  <c r="L69" i="23"/>
  <c r="K68" i="23"/>
  <c r="L70" i="23" l="1"/>
  <c r="K69" i="23"/>
  <c r="N65" i="23"/>
  <c r="O65" i="23" s="1"/>
  <c r="P65" i="23" s="1"/>
  <c r="M66" i="23" s="1"/>
  <c r="I72" i="23"/>
  <c r="J71" i="23"/>
  <c r="H71" i="23"/>
  <c r="I73" i="23" l="1"/>
  <c r="J72" i="23"/>
  <c r="H72" i="23"/>
  <c r="N66" i="23"/>
  <c r="O66" i="23" s="1"/>
  <c r="P66" i="23" s="1"/>
  <c r="M67" i="23" s="1"/>
  <c r="L71" i="23"/>
  <c r="K70" i="23"/>
  <c r="N67" i="23" l="1"/>
  <c r="O67" i="23" s="1"/>
  <c r="P67" i="23" s="1"/>
  <c r="M68" i="23" s="1"/>
  <c r="L72" i="23"/>
  <c r="K71" i="23"/>
  <c r="I74" i="23"/>
  <c r="J73" i="23"/>
  <c r="H73" i="23"/>
  <c r="N68" i="23" l="1"/>
  <c r="O68" i="23" s="1"/>
  <c r="P68" i="23" s="1"/>
  <c r="M69" i="23" s="1"/>
  <c r="I75" i="23"/>
  <c r="J74" i="23"/>
  <c r="H74" i="23"/>
  <c r="L73" i="23"/>
  <c r="K72" i="23"/>
  <c r="L74" i="23" l="1"/>
  <c r="K73" i="23"/>
  <c r="N69" i="23"/>
  <c r="O69" i="23" s="1"/>
  <c r="P69" i="23" s="1"/>
  <c r="M70" i="23" s="1"/>
  <c r="I76" i="23"/>
  <c r="J75" i="23"/>
  <c r="H75" i="23"/>
  <c r="I77" i="23" l="1"/>
  <c r="J76" i="23"/>
  <c r="H76" i="23"/>
  <c r="N70" i="23"/>
  <c r="O70" i="23" s="1"/>
  <c r="P70" i="23" s="1"/>
  <c r="M71" i="23" s="1"/>
  <c r="L75" i="23"/>
  <c r="K74" i="23"/>
  <c r="N71" i="23" l="1"/>
  <c r="O71" i="23" s="1"/>
  <c r="P71" i="23" s="1"/>
  <c r="M72" i="23" s="1"/>
  <c r="L76" i="23"/>
  <c r="K75" i="23"/>
  <c r="I78" i="23"/>
  <c r="J77" i="23"/>
  <c r="H77" i="23"/>
  <c r="N72" i="23" l="1"/>
  <c r="O72" i="23" s="1"/>
  <c r="P72" i="23" s="1"/>
  <c r="M73" i="23" s="1"/>
  <c r="I79" i="23"/>
  <c r="J78" i="23"/>
  <c r="H78" i="23"/>
  <c r="L77" i="23"/>
  <c r="K76" i="23"/>
  <c r="L78" i="23" l="1"/>
  <c r="K77" i="23"/>
  <c r="N73" i="23"/>
  <c r="O73" i="23" s="1"/>
  <c r="P73" i="23" s="1"/>
  <c r="M74" i="23" s="1"/>
  <c r="I80" i="23"/>
  <c r="J79" i="23"/>
  <c r="H79" i="23"/>
  <c r="I81" i="23" l="1"/>
  <c r="J80" i="23"/>
  <c r="H80" i="23"/>
  <c r="N74" i="23"/>
  <c r="O74" i="23" s="1"/>
  <c r="P74" i="23" s="1"/>
  <c r="M75" i="23" s="1"/>
  <c r="L79" i="23"/>
  <c r="K78" i="23"/>
  <c r="N75" i="23" l="1"/>
  <c r="O75" i="23" s="1"/>
  <c r="P75" i="23" s="1"/>
  <c r="M76" i="23" s="1"/>
  <c r="L80" i="23"/>
  <c r="K79" i="23"/>
  <c r="I82" i="23"/>
  <c r="J81" i="23"/>
  <c r="H81" i="23"/>
  <c r="N76" i="23" l="1"/>
  <c r="O76" i="23" s="1"/>
  <c r="P76" i="23" s="1"/>
  <c r="M77" i="23" s="1"/>
  <c r="L81" i="23"/>
  <c r="K80" i="23"/>
  <c r="I83" i="23"/>
  <c r="J82" i="23"/>
  <c r="H82" i="23"/>
  <c r="L82" i="23" l="1"/>
  <c r="K81" i="23"/>
  <c r="N77" i="23"/>
  <c r="O77" i="23" s="1"/>
  <c r="P77" i="23" s="1"/>
  <c r="M78" i="23" s="1"/>
  <c r="I84" i="23"/>
  <c r="J83" i="23"/>
  <c r="H83" i="23"/>
  <c r="I85" i="23" l="1"/>
  <c r="J84" i="23"/>
  <c r="H84" i="23"/>
  <c r="N78" i="23"/>
  <c r="O78" i="23" s="1"/>
  <c r="P78" i="23" s="1"/>
  <c r="M79" i="23" s="1"/>
  <c r="L83" i="23"/>
  <c r="K82" i="23"/>
  <c r="N79" i="23" l="1"/>
  <c r="O79" i="23" s="1"/>
  <c r="P79" i="23" s="1"/>
  <c r="M80" i="23" s="1"/>
  <c r="L84" i="23"/>
  <c r="K83" i="23"/>
  <c r="I86" i="23"/>
  <c r="J85" i="23"/>
  <c r="H85" i="23"/>
  <c r="N80" i="23" l="1"/>
  <c r="O80" i="23" s="1"/>
  <c r="P80" i="23" s="1"/>
  <c r="M81" i="23" s="1"/>
  <c r="L85" i="23"/>
  <c r="K84" i="23"/>
  <c r="I87" i="23"/>
  <c r="J86" i="23"/>
  <c r="H86" i="23"/>
  <c r="N81" i="23" l="1"/>
  <c r="O81" i="23" s="1"/>
  <c r="P81" i="23" s="1"/>
  <c r="M82" i="23" s="1"/>
  <c r="I88" i="23"/>
  <c r="J87" i="23"/>
  <c r="H87" i="23"/>
  <c r="L86" i="23"/>
  <c r="K85" i="23"/>
  <c r="N82" i="23" l="1"/>
  <c r="O82" i="23" s="1"/>
  <c r="P82" i="23" s="1"/>
  <c r="M83" i="23" s="1"/>
  <c r="L87" i="23"/>
  <c r="K86" i="23"/>
  <c r="I89" i="23"/>
  <c r="J88" i="23"/>
  <c r="H88" i="23"/>
  <c r="N83" i="23" l="1"/>
  <c r="O83" i="23" s="1"/>
  <c r="P83" i="23" s="1"/>
  <c r="M84" i="23" s="1"/>
  <c r="I90" i="23"/>
  <c r="J89" i="23"/>
  <c r="H89" i="23"/>
  <c r="L88" i="23"/>
  <c r="K87" i="23"/>
  <c r="N84" i="23" l="1"/>
  <c r="O84" i="23" s="1"/>
  <c r="P84" i="23" s="1"/>
  <c r="M85" i="23" s="1"/>
  <c r="L89" i="23"/>
  <c r="K88" i="23"/>
  <c r="I91" i="23"/>
  <c r="J90" i="23"/>
  <c r="H90" i="23"/>
  <c r="N85" i="23" l="1"/>
  <c r="O85" i="23" s="1"/>
  <c r="P85" i="23" s="1"/>
  <c r="M86" i="23" s="1"/>
  <c r="I92" i="23"/>
  <c r="J91" i="23"/>
  <c r="H91" i="23"/>
  <c r="L90" i="23"/>
  <c r="K89" i="23"/>
  <c r="N86" i="23" l="1"/>
  <c r="O86" i="23" s="1"/>
  <c r="P86" i="23" s="1"/>
  <c r="M87" i="23" s="1"/>
  <c r="L91" i="23"/>
  <c r="K90" i="23"/>
  <c r="I93" i="23"/>
  <c r="J92" i="23"/>
  <c r="H92" i="23"/>
  <c r="N87" i="23" l="1"/>
  <c r="O87" i="23" s="1"/>
  <c r="P87" i="23" s="1"/>
  <c r="M88" i="23" s="1"/>
  <c r="I94" i="23"/>
  <c r="J93" i="23"/>
  <c r="H93" i="23"/>
  <c r="L92" i="23"/>
  <c r="K91" i="23"/>
  <c r="N88" i="23" l="1"/>
  <c r="O88" i="23" s="1"/>
  <c r="P88" i="23" s="1"/>
  <c r="M89" i="23" s="1"/>
  <c r="L93" i="23"/>
  <c r="K92" i="23"/>
  <c r="I95" i="23"/>
  <c r="J94" i="23"/>
  <c r="H94" i="23"/>
  <c r="N89" i="23" l="1"/>
  <c r="O89" i="23" s="1"/>
  <c r="P89" i="23" s="1"/>
  <c r="M90" i="23" s="1"/>
  <c r="I96" i="23"/>
  <c r="J95" i="23"/>
  <c r="H95" i="23"/>
  <c r="L94" i="23"/>
  <c r="K93" i="23"/>
  <c r="N90" i="23" l="1"/>
  <c r="O90" i="23" s="1"/>
  <c r="P90" i="23" s="1"/>
  <c r="M91" i="23" s="1"/>
  <c r="L95" i="23"/>
  <c r="K94" i="23"/>
  <c r="I97" i="23"/>
  <c r="J96" i="23"/>
  <c r="H96" i="23"/>
  <c r="N91" i="23" l="1"/>
  <c r="O91" i="23" s="1"/>
  <c r="P91" i="23" s="1"/>
  <c r="M92" i="23" s="1"/>
  <c r="I98" i="23"/>
  <c r="J97" i="23"/>
  <c r="H97" i="23"/>
  <c r="L96" i="23"/>
  <c r="K95" i="23"/>
  <c r="N92" i="23" l="1"/>
  <c r="O92" i="23" s="1"/>
  <c r="P92" i="23" s="1"/>
  <c r="M93" i="23" s="1"/>
  <c r="L97" i="23"/>
  <c r="K96" i="23"/>
  <c r="I99" i="23"/>
  <c r="J98" i="23"/>
  <c r="H98" i="23"/>
  <c r="N93" i="23" l="1"/>
  <c r="O93" i="23" s="1"/>
  <c r="P93" i="23" s="1"/>
  <c r="M94" i="23" s="1"/>
  <c r="I100" i="23"/>
  <c r="J99" i="23"/>
  <c r="H99" i="23"/>
  <c r="L98" i="23"/>
  <c r="K97" i="23"/>
  <c r="N94" i="23" l="1"/>
  <c r="O94" i="23" s="1"/>
  <c r="P94" i="23" s="1"/>
  <c r="M95" i="23" s="1"/>
  <c r="L99" i="23"/>
  <c r="K98" i="23"/>
  <c r="I101" i="23"/>
  <c r="J100" i="23"/>
  <c r="H100" i="23"/>
  <c r="N95" i="23" l="1"/>
  <c r="O95" i="23" s="1"/>
  <c r="P95" i="23" s="1"/>
  <c r="M96" i="23" s="1"/>
  <c r="I102" i="23"/>
  <c r="J101" i="23"/>
  <c r="H101" i="23"/>
  <c r="L100" i="23"/>
  <c r="K99" i="23"/>
  <c r="N96" i="23" l="1"/>
  <c r="O96" i="23" s="1"/>
  <c r="P96" i="23" s="1"/>
  <c r="M97" i="23" s="1"/>
  <c r="L101" i="23"/>
  <c r="K100" i="23"/>
  <c r="I103" i="23"/>
  <c r="J102" i="23"/>
  <c r="H102" i="23"/>
  <c r="N97" i="23" l="1"/>
  <c r="O97" i="23" s="1"/>
  <c r="P97" i="23" s="1"/>
  <c r="M98" i="23" s="1"/>
  <c r="I104" i="23"/>
  <c r="J103" i="23"/>
  <c r="H103" i="23"/>
  <c r="L102" i="23"/>
  <c r="K101" i="23"/>
  <c r="N98" i="23" l="1"/>
  <c r="O98" i="23" s="1"/>
  <c r="P98" i="23" s="1"/>
  <c r="M99" i="23" s="1"/>
  <c r="L103" i="23"/>
  <c r="K102" i="23"/>
  <c r="I105" i="23"/>
  <c r="J104" i="23"/>
  <c r="H104" i="23"/>
  <c r="N99" i="23" l="1"/>
  <c r="O99" i="23" s="1"/>
  <c r="P99" i="23" s="1"/>
  <c r="M100" i="23" s="1"/>
  <c r="I106" i="23"/>
  <c r="J105" i="23"/>
  <c r="H105" i="23"/>
  <c r="L104" i="23"/>
  <c r="K103" i="23"/>
  <c r="N100" i="23" l="1"/>
  <c r="O100" i="23" s="1"/>
  <c r="P100" i="23" s="1"/>
  <c r="M101" i="23" s="1"/>
  <c r="L105" i="23"/>
  <c r="K104" i="23"/>
  <c r="I107" i="23"/>
  <c r="J106" i="23"/>
  <c r="H106" i="23"/>
  <c r="N101" i="23" l="1"/>
  <c r="O101" i="23" s="1"/>
  <c r="P101" i="23" s="1"/>
  <c r="M102" i="23" s="1"/>
  <c r="I108" i="23"/>
  <c r="J107" i="23"/>
  <c r="H107" i="23"/>
  <c r="L106" i="23"/>
  <c r="K105" i="23"/>
  <c r="N102" i="23" l="1"/>
  <c r="O102" i="23" s="1"/>
  <c r="P102" i="23" s="1"/>
  <c r="M103" i="23" s="1"/>
  <c r="L107" i="23"/>
  <c r="K106" i="23"/>
  <c r="I109" i="23"/>
  <c r="J108" i="23"/>
  <c r="H108" i="23"/>
  <c r="N103" i="23" l="1"/>
  <c r="O103" i="23" s="1"/>
  <c r="P103" i="23" s="1"/>
  <c r="M104" i="23" s="1"/>
  <c r="I110" i="23"/>
  <c r="J109" i="23"/>
  <c r="H109" i="23"/>
  <c r="L108" i="23"/>
  <c r="K107" i="23"/>
  <c r="N104" i="23" l="1"/>
  <c r="O104" i="23" s="1"/>
  <c r="P104" i="23" s="1"/>
  <c r="M105" i="23" s="1"/>
  <c r="L109" i="23"/>
  <c r="K108" i="23"/>
  <c r="I111" i="23"/>
  <c r="J110" i="23"/>
  <c r="H110" i="23"/>
  <c r="N105" i="23" l="1"/>
  <c r="O105" i="23" s="1"/>
  <c r="P105" i="23" s="1"/>
  <c r="M106" i="23" s="1"/>
  <c r="I112" i="23"/>
  <c r="J111" i="23"/>
  <c r="H111" i="23"/>
  <c r="L110" i="23"/>
  <c r="K109" i="23"/>
  <c r="N106" i="23" l="1"/>
  <c r="O106" i="23" s="1"/>
  <c r="P106" i="23" s="1"/>
  <c r="M107" i="23" s="1"/>
  <c r="L111" i="23"/>
  <c r="K110" i="23"/>
  <c r="I113" i="23"/>
  <c r="J112" i="23"/>
  <c r="H112" i="23"/>
  <c r="N107" i="23" l="1"/>
  <c r="O107" i="23" s="1"/>
  <c r="P107" i="23" s="1"/>
  <c r="M108" i="23" s="1"/>
  <c r="I114" i="23"/>
  <c r="J113" i="23"/>
  <c r="H113" i="23"/>
  <c r="L112" i="23"/>
  <c r="K111" i="23"/>
  <c r="N108" i="23" l="1"/>
  <c r="O108" i="23" s="1"/>
  <c r="P108" i="23" s="1"/>
  <c r="M109" i="23" s="1"/>
  <c r="L113" i="23"/>
  <c r="K112" i="23"/>
  <c r="I115" i="23"/>
  <c r="J114" i="23"/>
  <c r="H114" i="23"/>
  <c r="N109" i="23" l="1"/>
  <c r="O109" i="23" s="1"/>
  <c r="P109" i="23" s="1"/>
  <c r="M110" i="23" s="1"/>
  <c r="I116" i="23"/>
  <c r="J115" i="23"/>
  <c r="H115" i="23"/>
  <c r="L114" i="23"/>
  <c r="K113" i="23"/>
  <c r="N110" i="23" l="1"/>
  <c r="O110" i="23" s="1"/>
  <c r="P110" i="23" s="1"/>
  <c r="M111" i="23" s="1"/>
  <c r="L115" i="23"/>
  <c r="K114" i="23"/>
  <c r="I117" i="23"/>
  <c r="J116" i="23"/>
  <c r="H116" i="23"/>
  <c r="N111" i="23" l="1"/>
  <c r="O111" i="23" s="1"/>
  <c r="P111" i="23" s="1"/>
  <c r="M112" i="23" s="1"/>
  <c r="I118" i="23"/>
  <c r="J117" i="23"/>
  <c r="H117" i="23"/>
  <c r="L116" i="23"/>
  <c r="K115" i="23"/>
  <c r="N112" i="23" l="1"/>
  <c r="O112" i="23" s="1"/>
  <c r="P112" i="23" s="1"/>
  <c r="M113" i="23" s="1"/>
  <c r="L117" i="23"/>
  <c r="K116" i="23"/>
  <c r="I119" i="23"/>
  <c r="J118" i="23"/>
  <c r="H118" i="23"/>
  <c r="N113" i="23" l="1"/>
  <c r="O113" i="23" s="1"/>
  <c r="P113" i="23" s="1"/>
  <c r="M114" i="23" s="1"/>
  <c r="I120" i="23"/>
  <c r="J119" i="23"/>
  <c r="H119" i="23"/>
  <c r="L118" i="23"/>
  <c r="K117" i="23"/>
  <c r="N114" i="23" l="1"/>
  <c r="O114" i="23" s="1"/>
  <c r="P114" i="23" s="1"/>
  <c r="M115" i="23" s="1"/>
  <c r="L119" i="23"/>
  <c r="K118" i="23"/>
  <c r="I121" i="23"/>
  <c r="J120" i="23"/>
  <c r="H120" i="23"/>
  <c r="N115" i="23" l="1"/>
  <c r="O115" i="23" s="1"/>
  <c r="P115" i="23" s="1"/>
  <c r="M116" i="23" s="1"/>
  <c r="I122" i="23"/>
  <c r="J121" i="23"/>
  <c r="H121" i="23"/>
  <c r="L120" i="23"/>
  <c r="K119" i="23"/>
  <c r="N116" i="23" l="1"/>
  <c r="O116" i="23" s="1"/>
  <c r="P116" i="23" s="1"/>
  <c r="M117" i="23" s="1"/>
  <c r="L121" i="23"/>
  <c r="K120" i="23"/>
  <c r="I123" i="23"/>
  <c r="J122" i="23"/>
  <c r="H122" i="23"/>
  <c r="N117" i="23" l="1"/>
  <c r="O117" i="23" s="1"/>
  <c r="P117" i="23" s="1"/>
  <c r="M118" i="23" s="1"/>
  <c r="I124" i="23"/>
  <c r="J123" i="23"/>
  <c r="H123" i="23"/>
  <c r="L122" i="23"/>
  <c r="K121" i="23"/>
  <c r="N118" i="23" l="1"/>
  <c r="O118" i="23" s="1"/>
  <c r="P118" i="23" s="1"/>
  <c r="M119" i="23" s="1"/>
  <c r="L123" i="23"/>
  <c r="K122" i="23"/>
  <c r="I125" i="23"/>
  <c r="J124" i="23"/>
  <c r="H124" i="23"/>
  <c r="N119" i="23" l="1"/>
  <c r="O119" i="23" s="1"/>
  <c r="P119" i="23" s="1"/>
  <c r="M120" i="23" s="1"/>
  <c r="I126" i="23"/>
  <c r="J125" i="23"/>
  <c r="H125" i="23"/>
  <c r="L124" i="23"/>
  <c r="K123" i="23"/>
  <c r="N120" i="23" l="1"/>
  <c r="O120" i="23" s="1"/>
  <c r="P120" i="23" s="1"/>
  <c r="M121" i="23" s="1"/>
  <c r="L125" i="23"/>
  <c r="K124" i="23"/>
  <c r="I127" i="23"/>
  <c r="J126" i="23"/>
  <c r="H126" i="23"/>
  <c r="N121" i="23" l="1"/>
  <c r="O121" i="23" s="1"/>
  <c r="P121" i="23" s="1"/>
  <c r="M122" i="23" s="1"/>
  <c r="I128" i="23"/>
  <c r="J127" i="23"/>
  <c r="H127" i="23"/>
  <c r="L126" i="23"/>
  <c r="K125" i="23"/>
  <c r="N122" i="23" l="1"/>
  <c r="O122" i="23" s="1"/>
  <c r="P122" i="23" s="1"/>
  <c r="M123" i="23" s="1"/>
  <c r="L127" i="23"/>
  <c r="K126" i="23"/>
  <c r="I129" i="23"/>
  <c r="J128" i="23"/>
  <c r="H128" i="23"/>
  <c r="N123" i="23" l="1"/>
  <c r="O123" i="23" s="1"/>
  <c r="P123" i="23" s="1"/>
  <c r="M124" i="23" s="1"/>
  <c r="I130" i="23"/>
  <c r="J129" i="23"/>
  <c r="H129" i="23"/>
  <c r="L128" i="23"/>
  <c r="K127" i="23"/>
  <c r="N124" i="23" l="1"/>
  <c r="O124" i="23" s="1"/>
  <c r="P124" i="23" s="1"/>
  <c r="M125" i="23" s="1"/>
  <c r="L129" i="23"/>
  <c r="K128" i="23"/>
  <c r="I131" i="23"/>
  <c r="J130" i="23"/>
  <c r="H130" i="23"/>
  <c r="N125" i="23" l="1"/>
  <c r="O125" i="23" s="1"/>
  <c r="P125" i="23" s="1"/>
  <c r="M126" i="23" s="1"/>
  <c r="I132" i="23"/>
  <c r="J131" i="23"/>
  <c r="H131" i="23"/>
  <c r="L130" i="23"/>
  <c r="K129" i="23"/>
  <c r="N126" i="23" l="1"/>
  <c r="O126" i="23" s="1"/>
  <c r="P126" i="23" s="1"/>
  <c r="M127" i="23" s="1"/>
  <c r="L131" i="23"/>
  <c r="K130" i="23"/>
  <c r="I133" i="23"/>
  <c r="J132" i="23"/>
  <c r="H132" i="23"/>
  <c r="N127" i="23" l="1"/>
  <c r="O127" i="23" s="1"/>
  <c r="P127" i="23" s="1"/>
  <c r="M128" i="23" s="1"/>
  <c r="I134" i="23"/>
  <c r="J133" i="23"/>
  <c r="H133" i="23"/>
  <c r="L132" i="23"/>
  <c r="K131" i="23"/>
  <c r="N128" i="23" l="1"/>
  <c r="O128" i="23" s="1"/>
  <c r="P128" i="23" s="1"/>
  <c r="M129" i="23" s="1"/>
  <c r="L133" i="23"/>
  <c r="K132" i="23"/>
  <c r="I135" i="23"/>
  <c r="J134" i="23"/>
  <c r="H134" i="23"/>
  <c r="N129" i="23" l="1"/>
  <c r="O129" i="23" s="1"/>
  <c r="P129" i="23" s="1"/>
  <c r="M130" i="23" s="1"/>
  <c r="I136" i="23"/>
  <c r="J135" i="23"/>
  <c r="H135" i="23"/>
  <c r="L134" i="23"/>
  <c r="K133" i="23"/>
  <c r="N130" i="23" l="1"/>
  <c r="O130" i="23" s="1"/>
  <c r="P130" i="23" s="1"/>
  <c r="M131" i="23" s="1"/>
  <c r="L135" i="23"/>
  <c r="K134" i="23"/>
  <c r="I137" i="23"/>
  <c r="J136" i="23"/>
  <c r="H136" i="23"/>
  <c r="N131" i="23" l="1"/>
  <c r="O131" i="23" s="1"/>
  <c r="P131" i="23" s="1"/>
  <c r="M132" i="23" s="1"/>
  <c r="I138" i="23"/>
  <c r="J137" i="23"/>
  <c r="H137" i="23"/>
  <c r="L136" i="23"/>
  <c r="K135" i="23"/>
  <c r="N132" i="23" l="1"/>
  <c r="O132" i="23" s="1"/>
  <c r="P132" i="23" s="1"/>
  <c r="M133" i="23" s="1"/>
  <c r="L137" i="23"/>
  <c r="K136" i="23"/>
  <c r="I139" i="23"/>
  <c r="J138" i="23"/>
  <c r="H138" i="23"/>
  <c r="N133" i="23" l="1"/>
  <c r="O133" i="23" s="1"/>
  <c r="P133" i="23" s="1"/>
  <c r="M134" i="23" s="1"/>
  <c r="O139" i="23"/>
  <c r="M139" i="23"/>
  <c r="I140" i="23"/>
  <c r="P139" i="23"/>
  <c r="N139" i="23"/>
  <c r="J139" i="23"/>
  <c r="H139" i="23"/>
  <c r="L138" i="23"/>
  <c r="K137" i="23"/>
  <c r="N134" i="23" l="1"/>
  <c r="O134" i="23" s="1"/>
  <c r="P134" i="23" s="1"/>
  <c r="M135" i="23" s="1"/>
  <c r="L139" i="23"/>
  <c r="K138" i="23"/>
  <c r="I141" i="23"/>
  <c r="P140" i="23"/>
  <c r="N140" i="23"/>
  <c r="J140" i="23"/>
  <c r="H140" i="23"/>
  <c r="O140" i="23"/>
  <c r="M140" i="23"/>
  <c r="N135" i="23" l="1"/>
  <c r="O135" i="23" s="1"/>
  <c r="P135" i="23" s="1"/>
  <c r="M136" i="23" s="1"/>
  <c r="O141" i="23"/>
  <c r="M141" i="23"/>
  <c r="I142" i="23"/>
  <c r="P141" i="23"/>
  <c r="N141" i="23"/>
  <c r="J141" i="23"/>
  <c r="H141" i="23"/>
  <c r="L140" i="23"/>
  <c r="K139" i="23"/>
  <c r="N136" i="23" l="1"/>
  <c r="O136" i="23" s="1"/>
  <c r="P136" i="23" s="1"/>
  <c r="M137" i="23" s="1"/>
  <c r="L141" i="23"/>
  <c r="K140" i="23"/>
  <c r="I143" i="23"/>
  <c r="P142" i="23"/>
  <c r="N142" i="23"/>
  <c r="J142" i="23"/>
  <c r="H142" i="23"/>
  <c r="O142" i="23"/>
  <c r="M142" i="23"/>
  <c r="N137" i="23" l="1"/>
  <c r="O137" i="23" s="1"/>
  <c r="P137" i="23" s="1"/>
  <c r="M138" i="23" s="1"/>
  <c r="O143" i="23"/>
  <c r="M143" i="23"/>
  <c r="I144" i="23"/>
  <c r="P143" i="23"/>
  <c r="N143" i="23"/>
  <c r="J143" i="23"/>
  <c r="H143" i="23"/>
  <c r="L142" i="23"/>
  <c r="K141" i="23"/>
  <c r="N138" i="23" l="1"/>
  <c r="O138" i="23" s="1"/>
  <c r="P138" i="23" s="1"/>
  <c r="L143" i="23"/>
  <c r="K142" i="23"/>
  <c r="I145" i="23"/>
  <c r="P144" i="23"/>
  <c r="N144" i="23"/>
  <c r="J144" i="23"/>
  <c r="H144" i="23"/>
  <c r="O144" i="23"/>
  <c r="M144" i="23"/>
  <c r="O145" i="23" l="1"/>
  <c r="M145" i="23"/>
  <c r="I146" i="23"/>
  <c r="P145" i="23"/>
  <c r="N145" i="23"/>
  <c r="J145" i="23"/>
  <c r="H145" i="23"/>
  <c r="L144" i="23"/>
  <c r="K143" i="23"/>
  <c r="L145" i="23" l="1"/>
  <c r="K144" i="23"/>
  <c r="I147" i="23"/>
  <c r="P146" i="23"/>
  <c r="N146" i="23"/>
  <c r="J146" i="23"/>
  <c r="H146" i="23"/>
  <c r="O146" i="23"/>
  <c r="M146" i="23"/>
  <c r="O147" i="23" l="1"/>
  <c r="M147" i="23"/>
  <c r="I148" i="23"/>
  <c r="P147" i="23"/>
  <c r="N147" i="23"/>
  <c r="J147" i="23"/>
  <c r="H147" i="23"/>
  <c r="L146" i="23"/>
  <c r="K145" i="23"/>
  <c r="L147" i="23" l="1"/>
  <c r="K146" i="23"/>
  <c r="I149" i="23"/>
  <c r="P148" i="23"/>
  <c r="N148" i="23"/>
  <c r="J148" i="23"/>
  <c r="H148" i="23"/>
  <c r="O148" i="23"/>
  <c r="M148" i="23"/>
  <c r="O149" i="23" l="1"/>
  <c r="M149" i="23"/>
  <c r="I150" i="23"/>
  <c r="P149" i="23"/>
  <c r="N149" i="23"/>
  <c r="J149" i="23"/>
  <c r="H149" i="23"/>
  <c r="L148" i="23"/>
  <c r="K147" i="23"/>
  <c r="L149" i="23" l="1"/>
  <c r="K148" i="23"/>
  <c r="I151" i="23"/>
  <c r="P150" i="23"/>
  <c r="N150" i="23"/>
  <c r="J150" i="23"/>
  <c r="H150" i="23"/>
  <c r="O150" i="23"/>
  <c r="M150" i="23"/>
  <c r="O151" i="23" l="1"/>
  <c r="M151" i="23"/>
  <c r="I152" i="23"/>
  <c r="P151" i="23"/>
  <c r="N151" i="23"/>
  <c r="J151" i="23"/>
  <c r="H151" i="23"/>
  <c r="L150" i="23"/>
  <c r="K149" i="23"/>
  <c r="L151" i="23" l="1"/>
  <c r="K150" i="23"/>
  <c r="I153" i="23"/>
  <c r="P152" i="23"/>
  <c r="N152" i="23"/>
  <c r="J152" i="23"/>
  <c r="H152" i="23"/>
  <c r="O152" i="23"/>
  <c r="M152" i="23"/>
  <c r="O153" i="23" l="1"/>
  <c r="M153" i="23"/>
  <c r="I154" i="23"/>
  <c r="P153" i="23"/>
  <c r="N153" i="23"/>
  <c r="J153" i="23"/>
  <c r="H153" i="23"/>
  <c r="L152" i="23"/>
  <c r="K151" i="23"/>
  <c r="L153" i="23" l="1"/>
  <c r="K152" i="23"/>
  <c r="I155" i="23"/>
  <c r="P154" i="23"/>
  <c r="N154" i="23"/>
  <c r="J154" i="23"/>
  <c r="H154" i="23"/>
  <c r="O154" i="23"/>
  <c r="M154" i="23"/>
  <c r="O155" i="23" l="1"/>
  <c r="M155" i="23"/>
  <c r="I156" i="23"/>
  <c r="P155" i="23"/>
  <c r="N155" i="23"/>
  <c r="J155" i="23"/>
  <c r="H155" i="23"/>
  <c r="L154" i="23"/>
  <c r="K153" i="23"/>
  <c r="L155" i="23" l="1"/>
  <c r="K154" i="23"/>
  <c r="I157" i="23"/>
  <c r="P156" i="23"/>
  <c r="N156" i="23"/>
  <c r="J156" i="23"/>
  <c r="H156" i="23"/>
  <c r="O156" i="23"/>
  <c r="M156" i="23"/>
  <c r="O157" i="23" l="1"/>
  <c r="M157" i="23"/>
  <c r="I158" i="23"/>
  <c r="P157" i="23"/>
  <c r="N157" i="23"/>
  <c r="J157" i="23"/>
  <c r="H157" i="23"/>
  <c r="L156" i="23"/>
  <c r="K155" i="23"/>
  <c r="L157" i="23" l="1"/>
  <c r="K156" i="23"/>
  <c r="I159" i="23"/>
  <c r="P158" i="23"/>
  <c r="N158" i="23"/>
  <c r="J158" i="23"/>
  <c r="H158" i="23"/>
  <c r="O158" i="23"/>
  <c r="M158" i="23"/>
  <c r="O159" i="23" l="1"/>
  <c r="M159" i="23"/>
  <c r="I160" i="23"/>
  <c r="P159" i="23"/>
  <c r="N159" i="23"/>
  <c r="J159" i="23"/>
  <c r="H159" i="23"/>
  <c r="L158" i="23"/>
  <c r="K157" i="23"/>
  <c r="L159" i="23" l="1"/>
  <c r="K158" i="23"/>
  <c r="I161" i="23"/>
  <c r="P160" i="23"/>
  <c r="N160" i="23"/>
  <c r="J160" i="23"/>
  <c r="H160" i="23"/>
  <c r="O160" i="23"/>
  <c r="M160" i="23"/>
  <c r="O161" i="23" l="1"/>
  <c r="M161" i="23"/>
  <c r="I162" i="23"/>
  <c r="P161" i="23"/>
  <c r="N161" i="23"/>
  <c r="J161" i="23"/>
  <c r="H161" i="23"/>
  <c r="L160" i="23"/>
  <c r="K159" i="23"/>
  <c r="L161" i="23" l="1"/>
  <c r="K160" i="23"/>
  <c r="I163" i="23"/>
  <c r="P162" i="23"/>
  <c r="N162" i="23"/>
  <c r="J162" i="23"/>
  <c r="H162" i="23"/>
  <c r="O162" i="23"/>
  <c r="M162" i="23"/>
  <c r="O163" i="23" l="1"/>
  <c r="M163" i="23"/>
  <c r="I164" i="23"/>
  <c r="P163" i="23"/>
  <c r="N163" i="23"/>
  <c r="J163" i="23"/>
  <c r="H163" i="23"/>
  <c r="L162" i="23"/>
  <c r="K161" i="23"/>
  <c r="L163" i="23" l="1"/>
  <c r="K162" i="23"/>
  <c r="I165" i="23"/>
  <c r="P164" i="23"/>
  <c r="N164" i="23"/>
  <c r="J164" i="23"/>
  <c r="H164" i="23"/>
  <c r="O164" i="23"/>
  <c r="M164" i="23"/>
  <c r="O165" i="23" l="1"/>
  <c r="M165" i="23"/>
  <c r="I166" i="23"/>
  <c r="P165" i="23"/>
  <c r="N165" i="23"/>
  <c r="J165" i="23"/>
  <c r="H165" i="23"/>
  <c r="L164" i="23"/>
  <c r="K163" i="23"/>
  <c r="L165" i="23" l="1"/>
  <c r="K164" i="23"/>
  <c r="I167" i="23"/>
  <c r="P166" i="23"/>
  <c r="N166" i="23"/>
  <c r="J166" i="23"/>
  <c r="H166" i="23"/>
  <c r="O166" i="23"/>
  <c r="M166" i="23"/>
  <c r="O167" i="23" l="1"/>
  <c r="M167" i="23"/>
  <c r="I168" i="23"/>
  <c r="P167" i="23"/>
  <c r="N167" i="23"/>
  <c r="J167" i="23"/>
  <c r="H167" i="23"/>
  <c r="L166" i="23"/>
  <c r="K165" i="23"/>
  <c r="L167" i="23" l="1"/>
  <c r="K166" i="23"/>
  <c r="I169" i="23"/>
  <c r="P168" i="23"/>
  <c r="N168" i="23"/>
  <c r="J168" i="23"/>
  <c r="H168" i="23"/>
  <c r="O168" i="23"/>
  <c r="M168" i="23"/>
  <c r="O169" i="23" l="1"/>
  <c r="M169" i="23"/>
  <c r="I170" i="23"/>
  <c r="P169" i="23"/>
  <c r="N169" i="23"/>
  <c r="J169" i="23"/>
  <c r="H169" i="23"/>
  <c r="L168" i="23"/>
  <c r="K167" i="23"/>
  <c r="L169" i="23" l="1"/>
  <c r="K168" i="23"/>
  <c r="I171" i="23"/>
  <c r="P170" i="23"/>
  <c r="N170" i="23"/>
  <c r="J170" i="23"/>
  <c r="H170" i="23"/>
  <c r="O170" i="23"/>
  <c r="M170" i="23"/>
  <c r="O171" i="23" l="1"/>
  <c r="M171" i="23"/>
  <c r="I172" i="23"/>
  <c r="P171" i="23"/>
  <c r="N171" i="23"/>
  <c r="J171" i="23"/>
  <c r="H171" i="23"/>
  <c r="L170" i="23"/>
  <c r="K169" i="23"/>
  <c r="L171" i="23" l="1"/>
  <c r="K170" i="23"/>
  <c r="I173" i="23"/>
  <c r="P172" i="23"/>
  <c r="N172" i="23"/>
  <c r="J172" i="23"/>
  <c r="H172" i="23"/>
  <c r="O172" i="23"/>
  <c r="M172" i="23"/>
  <c r="O173" i="23" l="1"/>
  <c r="M173" i="23"/>
  <c r="I174" i="23"/>
  <c r="P173" i="23"/>
  <c r="N173" i="23"/>
  <c r="J173" i="23"/>
  <c r="H173" i="23"/>
  <c r="L172" i="23"/>
  <c r="K171" i="23"/>
  <c r="L173" i="23" l="1"/>
  <c r="K172" i="23"/>
  <c r="I175" i="23"/>
  <c r="P174" i="23"/>
  <c r="N174" i="23"/>
  <c r="J174" i="23"/>
  <c r="H174" i="23"/>
  <c r="O174" i="23"/>
  <c r="M174" i="23"/>
  <c r="O175" i="23" l="1"/>
  <c r="M175" i="23"/>
  <c r="I176" i="23"/>
  <c r="P175" i="23"/>
  <c r="N175" i="23"/>
  <c r="J175" i="23"/>
  <c r="H175" i="23"/>
  <c r="L174" i="23"/>
  <c r="K173" i="23"/>
  <c r="L175" i="23" l="1"/>
  <c r="K174" i="23"/>
  <c r="I177" i="23"/>
  <c r="P176" i="23"/>
  <c r="N176" i="23"/>
  <c r="J176" i="23"/>
  <c r="H176" i="23"/>
  <c r="O176" i="23"/>
  <c r="M176" i="23"/>
  <c r="O177" i="23" l="1"/>
  <c r="M177" i="23"/>
  <c r="I178" i="23"/>
  <c r="P177" i="23"/>
  <c r="N177" i="23"/>
  <c r="J177" i="23"/>
  <c r="H177" i="23"/>
  <c r="L176" i="23"/>
  <c r="K175" i="23"/>
  <c r="L177" i="23" l="1"/>
  <c r="K176" i="23"/>
  <c r="I179" i="23"/>
  <c r="P178" i="23"/>
  <c r="N178" i="23"/>
  <c r="J178" i="23"/>
  <c r="H178" i="23"/>
  <c r="O178" i="23"/>
  <c r="M178" i="23"/>
  <c r="I180" i="23" l="1"/>
  <c r="P179" i="23"/>
  <c r="N179" i="23"/>
  <c r="O179" i="23"/>
  <c r="M179" i="23"/>
  <c r="J179" i="23"/>
  <c r="H179" i="23"/>
  <c r="L178" i="23"/>
  <c r="K177" i="23"/>
  <c r="L179" i="23" l="1"/>
  <c r="K178" i="23"/>
  <c r="O180" i="23"/>
  <c r="M180" i="23"/>
  <c r="I181" i="23"/>
  <c r="N180" i="23"/>
  <c r="J180" i="23"/>
  <c r="P180" i="23"/>
  <c r="H180" i="23"/>
  <c r="K179" i="23" l="1"/>
  <c r="L180" i="23"/>
  <c r="I182" i="23"/>
  <c r="P181" i="23"/>
  <c r="N181" i="23"/>
  <c r="J181" i="23"/>
  <c r="H181" i="23"/>
  <c r="M181" i="23"/>
  <c r="O181" i="23"/>
  <c r="L181" i="23" l="1"/>
  <c r="K180" i="23"/>
  <c r="O182" i="23"/>
  <c r="M182" i="23"/>
  <c r="P182" i="23"/>
  <c r="H182" i="23"/>
  <c r="I183" i="23"/>
  <c r="N182" i="23"/>
  <c r="J182" i="23"/>
  <c r="L182" i="23" l="1"/>
  <c r="K181" i="23"/>
  <c r="O183" i="23"/>
  <c r="M183" i="23"/>
  <c r="I184" i="23"/>
  <c r="P183" i="23"/>
  <c r="N183" i="23"/>
  <c r="J183" i="23"/>
  <c r="H183" i="23"/>
  <c r="L183" i="23" l="1"/>
  <c r="K182" i="23"/>
  <c r="I185" i="23"/>
  <c r="P184" i="23"/>
  <c r="N184" i="23"/>
  <c r="J184" i="23"/>
  <c r="H184" i="23"/>
  <c r="O184" i="23"/>
  <c r="M184" i="23"/>
  <c r="O185" i="23" l="1"/>
  <c r="M185" i="23"/>
  <c r="I186" i="23"/>
  <c r="P185" i="23"/>
  <c r="N185" i="23"/>
  <c r="J185" i="23"/>
  <c r="H185" i="23"/>
  <c r="L184" i="23"/>
  <c r="K183" i="23"/>
  <c r="L185" i="23" l="1"/>
  <c r="K184" i="23"/>
  <c r="I187" i="23"/>
  <c r="P186" i="23"/>
  <c r="N186" i="23"/>
  <c r="J186" i="23"/>
  <c r="H186" i="23"/>
  <c r="O186" i="23"/>
  <c r="M186" i="23"/>
  <c r="O187" i="23" l="1"/>
  <c r="M187" i="23"/>
  <c r="I188" i="23"/>
  <c r="P187" i="23"/>
  <c r="N187" i="23"/>
  <c r="J187" i="23"/>
  <c r="H187" i="23"/>
  <c r="L186" i="23"/>
  <c r="K185" i="23"/>
  <c r="L187" i="23" l="1"/>
  <c r="K186" i="23"/>
  <c r="I189" i="23"/>
  <c r="P188" i="23"/>
  <c r="N188" i="23"/>
  <c r="J188" i="23"/>
  <c r="H188" i="23"/>
  <c r="O188" i="23"/>
  <c r="M188" i="23"/>
  <c r="O189" i="23" l="1"/>
  <c r="M189" i="23"/>
  <c r="I190" i="23"/>
  <c r="P189" i="23"/>
  <c r="N189" i="23"/>
  <c r="J189" i="23"/>
  <c r="H189" i="23"/>
  <c r="L188" i="23"/>
  <c r="K187" i="23"/>
  <c r="L189" i="23" l="1"/>
  <c r="K188" i="23"/>
  <c r="I191" i="23"/>
  <c r="P190" i="23"/>
  <c r="N190" i="23"/>
  <c r="J190" i="23"/>
  <c r="H190" i="23"/>
  <c r="O190" i="23"/>
  <c r="M190" i="23"/>
  <c r="O191" i="23" l="1"/>
  <c r="M191" i="23"/>
  <c r="I192" i="23"/>
  <c r="P191" i="23"/>
  <c r="N191" i="23"/>
  <c r="J191" i="23"/>
  <c r="H191" i="23"/>
  <c r="L190" i="23"/>
  <c r="K189" i="23"/>
  <c r="L191" i="23" l="1"/>
  <c r="K190" i="23"/>
  <c r="I193" i="23"/>
  <c r="P192" i="23"/>
  <c r="N192" i="23"/>
  <c r="J192" i="23"/>
  <c r="H192" i="23"/>
  <c r="O192" i="23"/>
  <c r="M192" i="23"/>
  <c r="O193" i="23" l="1"/>
  <c r="M193" i="23"/>
  <c r="I194" i="23"/>
  <c r="P193" i="23"/>
  <c r="N193" i="23"/>
  <c r="J193" i="23"/>
  <c r="H193" i="23"/>
  <c r="L192" i="23"/>
  <c r="K191" i="23"/>
  <c r="L193" i="23" l="1"/>
  <c r="K192" i="23"/>
  <c r="I195" i="23"/>
  <c r="P194" i="23"/>
  <c r="N194" i="23"/>
  <c r="J194" i="23"/>
  <c r="H194" i="23"/>
  <c r="O194" i="23"/>
  <c r="M194" i="23"/>
  <c r="O195" i="23" l="1"/>
  <c r="M195" i="23"/>
  <c r="I196" i="23"/>
  <c r="P195" i="23"/>
  <c r="N195" i="23"/>
  <c r="J195" i="23"/>
  <c r="H195" i="23"/>
  <c r="L194" i="23"/>
  <c r="K193" i="23"/>
  <c r="L195" i="23" l="1"/>
  <c r="K194" i="23"/>
  <c r="I197" i="23"/>
  <c r="P196" i="23"/>
  <c r="N196" i="23"/>
  <c r="J196" i="23"/>
  <c r="H196" i="23"/>
  <c r="O196" i="23"/>
  <c r="M196" i="23"/>
  <c r="O197" i="23" l="1"/>
  <c r="M197" i="23"/>
  <c r="I198" i="23"/>
  <c r="P197" i="23"/>
  <c r="N197" i="23"/>
  <c r="J197" i="23"/>
  <c r="H197" i="23"/>
  <c r="L196" i="23"/>
  <c r="K195" i="23"/>
  <c r="L197" i="23" l="1"/>
  <c r="K196" i="23"/>
  <c r="I199" i="23"/>
  <c r="P198" i="23"/>
  <c r="N198" i="23"/>
  <c r="J198" i="23"/>
  <c r="H198" i="23"/>
  <c r="O198" i="23"/>
  <c r="M198" i="23"/>
  <c r="O199" i="23" l="1"/>
  <c r="M199" i="23"/>
  <c r="I200" i="23"/>
  <c r="P199" i="23"/>
  <c r="N199" i="23"/>
  <c r="J199" i="23"/>
  <c r="H199" i="23"/>
  <c r="L198" i="23"/>
  <c r="K197" i="23"/>
  <c r="L199" i="23" l="1"/>
  <c r="K198" i="23"/>
  <c r="I201" i="23"/>
  <c r="P200" i="23"/>
  <c r="N200" i="23"/>
  <c r="J200" i="23"/>
  <c r="H200" i="23"/>
  <c r="O200" i="23"/>
  <c r="M200" i="23"/>
  <c r="O201" i="23" l="1"/>
  <c r="M201" i="23"/>
  <c r="I202" i="23"/>
  <c r="P201" i="23"/>
  <c r="N201" i="23"/>
  <c r="J201" i="23"/>
  <c r="H201" i="23"/>
  <c r="L200" i="23"/>
  <c r="K199" i="23"/>
  <c r="L201" i="23" l="1"/>
  <c r="K200" i="23"/>
  <c r="I203" i="23"/>
  <c r="P202" i="23"/>
  <c r="N202" i="23"/>
  <c r="J202" i="23"/>
  <c r="H202" i="23"/>
  <c r="O202" i="23"/>
  <c r="M202" i="23"/>
  <c r="O203" i="23" l="1"/>
  <c r="M203" i="23"/>
  <c r="I204" i="23"/>
  <c r="P203" i="23"/>
  <c r="N203" i="23"/>
  <c r="J203" i="23"/>
  <c r="H203" i="23"/>
  <c r="L202" i="23"/>
  <c r="K201" i="23"/>
  <c r="L203" i="23" l="1"/>
  <c r="K202" i="23"/>
  <c r="I205" i="23"/>
  <c r="P204" i="23"/>
  <c r="N204" i="23"/>
  <c r="J204" i="23"/>
  <c r="H204" i="23"/>
  <c r="O204" i="23"/>
  <c r="M204" i="23"/>
  <c r="O205" i="23" l="1"/>
  <c r="M205" i="23"/>
  <c r="I206" i="23"/>
  <c r="P205" i="23"/>
  <c r="N205" i="23"/>
  <c r="J205" i="23"/>
  <c r="H205" i="23"/>
  <c r="L204" i="23"/>
  <c r="K203" i="23"/>
  <c r="L205" i="23" l="1"/>
  <c r="K204" i="23"/>
  <c r="I207" i="23"/>
  <c r="P206" i="23"/>
  <c r="N206" i="23"/>
  <c r="J206" i="23"/>
  <c r="H206" i="23"/>
  <c r="O206" i="23"/>
  <c r="M206" i="23"/>
  <c r="O207" i="23" l="1"/>
  <c r="M207" i="23"/>
  <c r="I208" i="23"/>
  <c r="P207" i="23"/>
  <c r="N207" i="23"/>
  <c r="J207" i="23"/>
  <c r="H207" i="23"/>
  <c r="L206" i="23"/>
  <c r="K205" i="23"/>
  <c r="L207" i="23" l="1"/>
  <c r="K206" i="23"/>
  <c r="I209" i="23"/>
  <c r="P208" i="23"/>
  <c r="N208" i="23"/>
  <c r="J208" i="23"/>
  <c r="H208" i="23"/>
  <c r="O208" i="23"/>
  <c r="M208" i="23"/>
  <c r="O209" i="23" l="1"/>
  <c r="M209" i="23"/>
  <c r="I210" i="23"/>
  <c r="P209" i="23"/>
  <c r="N209" i="23"/>
  <c r="J209" i="23"/>
  <c r="H209" i="23"/>
  <c r="L208" i="23"/>
  <c r="K207" i="23"/>
  <c r="L209" i="23" l="1"/>
  <c r="K208" i="23"/>
  <c r="I211" i="23"/>
  <c r="P210" i="23"/>
  <c r="N210" i="23"/>
  <c r="J210" i="23"/>
  <c r="H210" i="23"/>
  <c r="O210" i="23"/>
  <c r="M210" i="23"/>
  <c r="O211" i="23" l="1"/>
  <c r="M211" i="23"/>
  <c r="I212" i="23"/>
  <c r="P211" i="23"/>
  <c r="N211" i="23"/>
  <c r="J211" i="23"/>
  <c r="H211" i="23"/>
  <c r="L210" i="23"/>
  <c r="K209" i="23"/>
  <c r="L211" i="23" l="1"/>
  <c r="K210" i="23"/>
  <c r="I213" i="23"/>
  <c r="P212" i="23"/>
  <c r="N212" i="23"/>
  <c r="J212" i="23"/>
  <c r="H212" i="23"/>
  <c r="O212" i="23"/>
  <c r="M212" i="23"/>
  <c r="O213" i="23" l="1"/>
  <c r="M213" i="23"/>
  <c r="I214" i="23"/>
  <c r="P213" i="23"/>
  <c r="N213" i="23"/>
  <c r="J213" i="23"/>
  <c r="H213" i="23"/>
  <c r="L212" i="23"/>
  <c r="K211" i="23"/>
  <c r="L213" i="23" l="1"/>
  <c r="K212" i="23"/>
  <c r="I215" i="23"/>
  <c r="P214" i="23"/>
  <c r="N214" i="23"/>
  <c r="J214" i="23"/>
  <c r="H214" i="23"/>
  <c r="O214" i="23"/>
  <c r="M214" i="23"/>
  <c r="O215" i="23" l="1"/>
  <c r="M215" i="23"/>
  <c r="I216" i="23"/>
  <c r="P215" i="23"/>
  <c r="N215" i="23"/>
  <c r="J215" i="23"/>
  <c r="H215" i="23"/>
  <c r="L214" i="23"/>
  <c r="K213" i="23"/>
  <c r="L215" i="23" l="1"/>
  <c r="K214" i="23"/>
  <c r="I217" i="23"/>
  <c r="P216" i="23"/>
  <c r="N216" i="23"/>
  <c r="J216" i="23"/>
  <c r="H216" i="23"/>
  <c r="O216" i="23"/>
  <c r="M216" i="23"/>
  <c r="O217" i="23" l="1"/>
  <c r="M217" i="23"/>
  <c r="I218" i="23"/>
  <c r="P217" i="23"/>
  <c r="N217" i="23"/>
  <c r="J217" i="23"/>
  <c r="H217" i="23"/>
  <c r="L216" i="23"/>
  <c r="K215" i="23"/>
  <c r="L217" i="23" l="1"/>
  <c r="K216" i="23"/>
  <c r="I219" i="23"/>
  <c r="P218" i="23"/>
  <c r="N218" i="23"/>
  <c r="J218" i="23"/>
  <c r="H218" i="23"/>
  <c r="O218" i="23"/>
  <c r="M218" i="23"/>
  <c r="O219" i="23" l="1"/>
  <c r="M219" i="23"/>
  <c r="I220" i="23"/>
  <c r="P219" i="23"/>
  <c r="N219" i="23"/>
  <c r="J219" i="23"/>
  <c r="H219" i="23"/>
  <c r="L218" i="23"/>
  <c r="K217" i="23"/>
  <c r="L219" i="23" l="1"/>
  <c r="K218" i="23"/>
  <c r="I221" i="23"/>
  <c r="P220" i="23"/>
  <c r="N220" i="23"/>
  <c r="J220" i="23"/>
  <c r="H220" i="23"/>
  <c r="O220" i="23"/>
  <c r="M220" i="23"/>
  <c r="O221" i="23" l="1"/>
  <c r="M221" i="23"/>
  <c r="I222" i="23"/>
  <c r="P221" i="23"/>
  <c r="N221" i="23"/>
  <c r="J221" i="23"/>
  <c r="H221" i="23"/>
  <c r="L220" i="23"/>
  <c r="K219" i="23"/>
  <c r="L221" i="23" l="1"/>
  <c r="K220" i="23"/>
  <c r="I223" i="23"/>
  <c r="P222" i="23"/>
  <c r="N222" i="23"/>
  <c r="J222" i="23"/>
  <c r="H222" i="23"/>
  <c r="O222" i="23"/>
  <c r="M222" i="23"/>
  <c r="O223" i="23" l="1"/>
  <c r="M223" i="23"/>
  <c r="I224" i="23"/>
  <c r="P223" i="23"/>
  <c r="N223" i="23"/>
  <c r="J223" i="23"/>
  <c r="H223" i="23"/>
  <c r="L222" i="23"/>
  <c r="K221" i="23"/>
  <c r="L223" i="23" l="1"/>
  <c r="K222" i="23"/>
  <c r="I225" i="23"/>
  <c r="P224" i="23"/>
  <c r="N224" i="23"/>
  <c r="J224" i="23"/>
  <c r="H224" i="23"/>
  <c r="O224" i="23"/>
  <c r="M224" i="23"/>
  <c r="O225" i="23" l="1"/>
  <c r="M225" i="23"/>
  <c r="I226" i="23"/>
  <c r="P225" i="23"/>
  <c r="N225" i="23"/>
  <c r="J225" i="23"/>
  <c r="H225" i="23"/>
  <c r="L224" i="23"/>
  <c r="K223" i="23"/>
  <c r="L225" i="23" l="1"/>
  <c r="K224" i="23"/>
  <c r="I227" i="23"/>
  <c r="P226" i="23"/>
  <c r="N226" i="23"/>
  <c r="J226" i="23"/>
  <c r="H226" i="23"/>
  <c r="O226" i="23"/>
  <c r="M226" i="23"/>
  <c r="O227" i="23" l="1"/>
  <c r="M227" i="23"/>
  <c r="I228" i="23"/>
  <c r="P227" i="23"/>
  <c r="N227" i="23"/>
  <c r="J227" i="23"/>
  <c r="H227" i="23"/>
  <c r="L226" i="23"/>
  <c r="K225" i="23"/>
  <c r="L227" i="23" l="1"/>
  <c r="K226" i="23"/>
  <c r="I229" i="23"/>
  <c r="P228" i="23"/>
  <c r="N228" i="23"/>
  <c r="J228" i="23"/>
  <c r="H228" i="23"/>
  <c r="O228" i="23"/>
  <c r="M228" i="23"/>
  <c r="O229" i="23" l="1"/>
  <c r="M229" i="23"/>
  <c r="I230" i="23"/>
  <c r="P229" i="23"/>
  <c r="N229" i="23"/>
  <c r="J229" i="23"/>
  <c r="H229" i="23"/>
  <c r="L228" i="23"/>
  <c r="K227" i="23"/>
  <c r="L229" i="23" l="1"/>
  <c r="K228" i="23"/>
  <c r="I231" i="23"/>
  <c r="P230" i="23"/>
  <c r="N230" i="23"/>
  <c r="J230" i="23"/>
  <c r="H230" i="23"/>
  <c r="O230" i="23"/>
  <c r="M230" i="23"/>
  <c r="O231" i="23" l="1"/>
  <c r="M231" i="23"/>
  <c r="I232" i="23"/>
  <c r="P231" i="23"/>
  <c r="N231" i="23"/>
  <c r="J231" i="23"/>
  <c r="H231" i="23"/>
  <c r="L230" i="23"/>
  <c r="K229" i="23"/>
  <c r="L231" i="23" l="1"/>
  <c r="K230" i="23"/>
  <c r="I233" i="23"/>
  <c r="P232" i="23"/>
  <c r="N232" i="23"/>
  <c r="J232" i="23"/>
  <c r="H232" i="23"/>
  <c r="O232" i="23"/>
  <c r="M232" i="23"/>
  <c r="O233" i="23" l="1"/>
  <c r="M233" i="23"/>
  <c r="I234" i="23"/>
  <c r="P233" i="23"/>
  <c r="N233" i="23"/>
  <c r="J233" i="23"/>
  <c r="H233" i="23"/>
  <c r="L232" i="23"/>
  <c r="K231" i="23"/>
  <c r="L233" i="23" l="1"/>
  <c r="K232" i="23"/>
  <c r="I235" i="23"/>
  <c r="P234" i="23"/>
  <c r="N234" i="23"/>
  <c r="J234" i="23"/>
  <c r="H234" i="23"/>
  <c r="O234" i="23"/>
  <c r="M234" i="23"/>
  <c r="O235" i="23" l="1"/>
  <c r="M235" i="23"/>
  <c r="I236" i="23"/>
  <c r="P235" i="23"/>
  <c r="N235" i="23"/>
  <c r="J235" i="23"/>
  <c r="H235" i="23"/>
  <c r="L234" i="23"/>
  <c r="K233" i="23"/>
  <c r="L235" i="23" l="1"/>
  <c r="K234" i="23"/>
  <c r="I237" i="23"/>
  <c r="P236" i="23"/>
  <c r="N236" i="23"/>
  <c r="J236" i="23"/>
  <c r="H236" i="23"/>
  <c r="O236" i="23"/>
  <c r="M236" i="23"/>
  <c r="O237" i="23" l="1"/>
  <c r="M237" i="23"/>
  <c r="I238" i="23"/>
  <c r="P237" i="23"/>
  <c r="N237" i="23"/>
  <c r="J237" i="23"/>
  <c r="H237" i="23"/>
  <c r="L236" i="23"/>
  <c r="K235" i="23"/>
  <c r="L237" i="23" l="1"/>
  <c r="K236" i="23"/>
  <c r="I239" i="23"/>
  <c r="P238" i="23"/>
  <c r="N238" i="23"/>
  <c r="J238" i="23"/>
  <c r="H238" i="23"/>
  <c r="O238" i="23"/>
  <c r="M238" i="23"/>
  <c r="O239" i="23" l="1"/>
  <c r="M239" i="23"/>
  <c r="I240" i="23"/>
  <c r="P239" i="23"/>
  <c r="N239" i="23"/>
  <c r="J239" i="23"/>
  <c r="H239" i="23"/>
  <c r="L238" i="23"/>
  <c r="K237" i="23"/>
  <c r="L239" i="23" l="1"/>
  <c r="K238" i="23"/>
  <c r="I241" i="23"/>
  <c r="P240" i="23"/>
  <c r="N240" i="23"/>
  <c r="J240" i="23"/>
  <c r="H240" i="23"/>
  <c r="O240" i="23"/>
  <c r="M240" i="23"/>
  <c r="O241" i="23" l="1"/>
  <c r="M241" i="23"/>
  <c r="I242" i="23"/>
  <c r="P241" i="23"/>
  <c r="N241" i="23"/>
  <c r="J241" i="23"/>
  <c r="H241" i="23"/>
  <c r="L240" i="23"/>
  <c r="K239" i="23"/>
  <c r="L241" i="23" l="1"/>
  <c r="K240" i="23"/>
  <c r="I243" i="23"/>
  <c r="P242" i="23"/>
  <c r="N242" i="23"/>
  <c r="J242" i="23"/>
  <c r="H242" i="23"/>
  <c r="O242" i="23"/>
  <c r="M242" i="23"/>
  <c r="O243" i="23" l="1"/>
  <c r="M243" i="23"/>
  <c r="I244" i="23"/>
  <c r="P243" i="23"/>
  <c r="N243" i="23"/>
  <c r="J243" i="23"/>
  <c r="H243" i="23"/>
  <c r="L242" i="23"/>
  <c r="K241" i="23"/>
  <c r="L243" i="23" l="1"/>
  <c r="K242" i="23"/>
  <c r="I245" i="23"/>
  <c r="P244" i="23"/>
  <c r="N244" i="23"/>
  <c r="J244" i="23"/>
  <c r="H244" i="23"/>
  <c r="O244" i="23"/>
  <c r="M244" i="23"/>
  <c r="O245" i="23" l="1"/>
  <c r="M245" i="23"/>
  <c r="I246" i="23"/>
  <c r="P245" i="23"/>
  <c r="N245" i="23"/>
  <c r="J245" i="23"/>
  <c r="H245" i="23"/>
  <c r="L244" i="23"/>
  <c r="K243" i="23"/>
  <c r="L245" i="23" l="1"/>
  <c r="K244" i="23"/>
  <c r="I247" i="23"/>
  <c r="P246" i="23"/>
  <c r="N246" i="23"/>
  <c r="J246" i="23"/>
  <c r="H246" i="23"/>
  <c r="O246" i="23"/>
  <c r="M246" i="23"/>
  <c r="O247" i="23" l="1"/>
  <c r="M247" i="23"/>
  <c r="I248" i="23"/>
  <c r="P247" i="23"/>
  <c r="N247" i="23"/>
  <c r="J247" i="23"/>
  <c r="H247" i="23"/>
  <c r="L246" i="23"/>
  <c r="K245" i="23"/>
  <c r="L247" i="23" l="1"/>
  <c r="K246" i="23"/>
  <c r="I249" i="23"/>
  <c r="P248" i="23"/>
  <c r="N248" i="23"/>
  <c r="J248" i="23"/>
  <c r="H248" i="23"/>
  <c r="O248" i="23"/>
  <c r="M248" i="23"/>
  <c r="O249" i="23" l="1"/>
  <c r="M249" i="23"/>
  <c r="I250" i="23"/>
  <c r="P249" i="23"/>
  <c r="N249" i="23"/>
  <c r="J249" i="23"/>
  <c r="H249" i="23"/>
  <c r="L248" i="23"/>
  <c r="K247" i="23"/>
  <c r="L249" i="23" l="1"/>
  <c r="K248" i="23"/>
  <c r="I251" i="23"/>
  <c r="P250" i="23"/>
  <c r="N250" i="23"/>
  <c r="J250" i="23"/>
  <c r="H250" i="23"/>
  <c r="O250" i="23"/>
  <c r="M250" i="23"/>
  <c r="O251" i="23" l="1"/>
  <c r="M251" i="23"/>
  <c r="I252" i="23"/>
  <c r="P251" i="23"/>
  <c r="N251" i="23"/>
  <c r="J251" i="23"/>
  <c r="H251" i="23"/>
  <c r="L250" i="23"/>
  <c r="K249" i="23"/>
  <c r="L251" i="23" l="1"/>
  <c r="K250" i="23"/>
  <c r="I253" i="23"/>
  <c r="P252" i="23"/>
  <c r="N252" i="23"/>
  <c r="J252" i="23"/>
  <c r="H252" i="23"/>
  <c r="O252" i="23"/>
  <c r="M252" i="23"/>
  <c r="O253" i="23" l="1"/>
  <c r="M253" i="23"/>
  <c r="I254" i="23"/>
  <c r="P253" i="23"/>
  <c r="N253" i="23"/>
  <c r="J253" i="23"/>
  <c r="H253" i="23"/>
  <c r="L252" i="23"/>
  <c r="K251" i="23"/>
  <c r="L253" i="23" l="1"/>
  <c r="K252" i="23"/>
  <c r="I255" i="23"/>
  <c r="P254" i="23"/>
  <c r="N254" i="23"/>
  <c r="J254" i="23"/>
  <c r="H254" i="23"/>
  <c r="O254" i="23"/>
  <c r="M254" i="23"/>
  <c r="O255" i="23" l="1"/>
  <c r="M255" i="23"/>
  <c r="I256" i="23"/>
  <c r="P255" i="23"/>
  <c r="N255" i="23"/>
  <c r="J255" i="23"/>
  <c r="H255" i="23"/>
  <c r="L254" i="23"/>
  <c r="K253" i="23"/>
  <c r="L255" i="23" l="1"/>
  <c r="K254" i="23"/>
  <c r="I257" i="23"/>
  <c r="P256" i="23"/>
  <c r="N256" i="23"/>
  <c r="J256" i="23"/>
  <c r="H256" i="23"/>
  <c r="O256" i="23"/>
  <c r="M256" i="23"/>
  <c r="O257" i="23" l="1"/>
  <c r="M257" i="23"/>
  <c r="I258" i="23"/>
  <c r="P257" i="23"/>
  <c r="N257" i="23"/>
  <c r="J257" i="23"/>
  <c r="H257" i="23"/>
  <c r="L256" i="23"/>
  <c r="K255" i="23"/>
  <c r="L257" i="23" l="1"/>
  <c r="K256" i="23"/>
  <c r="P258" i="23"/>
  <c r="N258" i="23"/>
  <c r="J258" i="23"/>
  <c r="H258" i="23"/>
  <c r="I259" i="23"/>
  <c r="O258" i="23"/>
  <c r="M258" i="23"/>
  <c r="P259" i="23" l="1"/>
  <c r="N259" i="23"/>
  <c r="J259" i="23"/>
  <c r="I260" i="23"/>
  <c r="O259" i="23"/>
  <c r="M259" i="23"/>
  <c r="L258" i="23"/>
  <c r="K257" i="23"/>
  <c r="L259" i="23" l="1"/>
  <c r="K258" i="23"/>
  <c r="P260" i="23"/>
  <c r="N260" i="23"/>
  <c r="J260" i="23"/>
  <c r="I261" i="23"/>
  <c r="O260" i="23"/>
  <c r="M260" i="23"/>
  <c r="L260" i="23" l="1"/>
  <c r="K259" i="23"/>
  <c r="P261" i="23"/>
  <c r="N261" i="23"/>
  <c r="J261" i="23"/>
  <c r="I262" i="23"/>
  <c r="O261" i="23"/>
  <c r="M261" i="23"/>
  <c r="L261" i="23" l="1"/>
  <c r="K260" i="23"/>
  <c r="P262" i="23"/>
  <c r="N262" i="23"/>
  <c r="J262" i="23"/>
  <c r="I263" i="23"/>
  <c r="O262" i="23"/>
  <c r="M262" i="23"/>
  <c r="L262" i="23" l="1"/>
  <c r="K261" i="23"/>
  <c r="P263" i="23"/>
  <c r="N263" i="23"/>
  <c r="J263" i="23"/>
  <c r="I264" i="23"/>
  <c r="O263" i="23"/>
  <c r="M263" i="23"/>
  <c r="P264" i="23" l="1"/>
  <c r="N264" i="23"/>
  <c r="J264" i="23"/>
  <c r="I265" i="23"/>
  <c r="O264" i="23"/>
  <c r="M264" i="23"/>
  <c r="L263" i="23"/>
  <c r="K262" i="23"/>
  <c r="L264" i="23" l="1"/>
  <c r="K263" i="23"/>
  <c r="P265" i="23"/>
  <c r="N265" i="23"/>
  <c r="J265" i="23"/>
  <c r="I266" i="23"/>
  <c r="O265" i="23"/>
  <c r="M265" i="23"/>
  <c r="P266" i="23" l="1"/>
  <c r="N266" i="23"/>
  <c r="J266" i="23"/>
  <c r="I267" i="23"/>
  <c r="O266" i="23"/>
  <c r="M266" i="23"/>
  <c r="L265" i="23"/>
  <c r="K264" i="23"/>
  <c r="L266" i="23" l="1"/>
  <c r="K265" i="23"/>
  <c r="P267" i="23"/>
  <c r="N267" i="23"/>
  <c r="J267" i="23"/>
  <c r="I268" i="23"/>
  <c r="O267" i="23"/>
  <c r="M267" i="23"/>
  <c r="P268" i="23" l="1"/>
  <c r="N268" i="23"/>
  <c r="J268" i="23"/>
  <c r="I269" i="23"/>
  <c r="O268" i="23"/>
  <c r="M268" i="23"/>
  <c r="L267" i="23"/>
  <c r="K266" i="23"/>
  <c r="L268" i="23" l="1"/>
  <c r="K267" i="23"/>
  <c r="P269" i="23"/>
  <c r="N269" i="23"/>
  <c r="J269" i="23"/>
  <c r="I270" i="23"/>
  <c r="O269" i="23"/>
  <c r="M269" i="23"/>
  <c r="P270" i="23" l="1"/>
  <c r="N270" i="23"/>
  <c r="J270" i="23"/>
  <c r="I271" i="23"/>
  <c r="O270" i="23"/>
  <c r="M270" i="23"/>
  <c r="L269" i="23"/>
  <c r="K268" i="23"/>
  <c r="L270" i="23" l="1"/>
  <c r="K269" i="23"/>
  <c r="P271" i="23"/>
  <c r="N271" i="23"/>
  <c r="J271" i="23"/>
  <c r="I272" i="23"/>
  <c r="O271" i="23"/>
  <c r="M271" i="23"/>
  <c r="P272" i="23" l="1"/>
  <c r="N272" i="23"/>
  <c r="J272" i="23"/>
  <c r="I273" i="23"/>
  <c r="O272" i="23"/>
  <c r="M272" i="23"/>
  <c r="L271" i="23"/>
  <c r="K270" i="23"/>
  <c r="L272" i="23" l="1"/>
  <c r="K271" i="23"/>
  <c r="P273" i="23"/>
  <c r="N273" i="23"/>
  <c r="J273" i="23"/>
  <c r="I274" i="23"/>
  <c r="O273" i="23"/>
  <c r="M273" i="23"/>
  <c r="P274" i="23" l="1"/>
  <c r="N274" i="23"/>
  <c r="J274" i="23"/>
  <c r="I275" i="23"/>
  <c r="O274" i="23"/>
  <c r="M274" i="23"/>
  <c r="L273" i="23"/>
  <c r="K272" i="23"/>
  <c r="L274" i="23" l="1"/>
  <c r="K273" i="23"/>
  <c r="P275" i="23"/>
  <c r="N275" i="23"/>
  <c r="J275" i="23"/>
  <c r="I276" i="23"/>
  <c r="O275" i="23"/>
  <c r="M275" i="23"/>
  <c r="P276" i="23" l="1"/>
  <c r="N276" i="23"/>
  <c r="J276" i="23"/>
  <c r="I277" i="23"/>
  <c r="O276" i="23"/>
  <c r="M276" i="23"/>
  <c r="L275" i="23"/>
  <c r="K274" i="23"/>
  <c r="L276" i="23" l="1"/>
  <c r="K275" i="23"/>
  <c r="P277" i="23"/>
  <c r="N277" i="23"/>
  <c r="J277" i="23"/>
  <c r="I278" i="23"/>
  <c r="O277" i="23"/>
  <c r="M277" i="23"/>
  <c r="P278" i="23" l="1"/>
  <c r="N278" i="23"/>
  <c r="J278" i="23"/>
  <c r="I279" i="23"/>
  <c r="O278" i="23"/>
  <c r="M278" i="23"/>
  <c r="L277" i="23"/>
  <c r="K276" i="23"/>
  <c r="L278" i="23" l="1"/>
  <c r="K277" i="23"/>
  <c r="P279" i="23"/>
  <c r="N279" i="23"/>
  <c r="J279" i="23"/>
  <c r="I280" i="23"/>
  <c r="O279" i="23"/>
  <c r="M279" i="23"/>
  <c r="P280" i="23" l="1"/>
  <c r="N280" i="23"/>
  <c r="J280" i="23"/>
  <c r="I281" i="23"/>
  <c r="O280" i="23"/>
  <c r="M280" i="23"/>
  <c r="L279" i="23"/>
  <c r="K278" i="23"/>
  <c r="L280" i="23" l="1"/>
  <c r="K279" i="23"/>
  <c r="P281" i="23"/>
  <c r="N281" i="23"/>
  <c r="J281" i="23"/>
  <c r="I282" i="23"/>
  <c r="O281" i="23"/>
  <c r="M281" i="23"/>
  <c r="P282" i="23" l="1"/>
  <c r="N282" i="23"/>
  <c r="J282" i="23"/>
  <c r="I283" i="23"/>
  <c r="O282" i="23"/>
  <c r="M282" i="23"/>
  <c r="L281" i="23"/>
  <c r="K280" i="23"/>
  <c r="L282" i="23" l="1"/>
  <c r="K281" i="23"/>
  <c r="P283" i="23"/>
  <c r="N283" i="23"/>
  <c r="J283" i="23"/>
  <c r="I284" i="23"/>
  <c r="O283" i="23"/>
  <c r="M283" i="23"/>
  <c r="P284" i="23" l="1"/>
  <c r="N284" i="23"/>
  <c r="J284" i="23"/>
  <c r="I285" i="23"/>
  <c r="O284" i="23"/>
  <c r="M284" i="23"/>
  <c r="L283" i="23"/>
  <c r="K282" i="23"/>
  <c r="L284" i="23" l="1"/>
  <c r="K283" i="23"/>
  <c r="P285" i="23"/>
  <c r="N285" i="23"/>
  <c r="J285" i="23"/>
  <c r="I286" i="23"/>
  <c r="O285" i="23"/>
  <c r="M285" i="23"/>
  <c r="L285" i="23" l="1"/>
  <c r="K284" i="23"/>
  <c r="P286" i="23"/>
  <c r="N286" i="23"/>
  <c r="J286" i="23"/>
  <c r="I287" i="23"/>
  <c r="O286" i="23"/>
  <c r="M286" i="23"/>
  <c r="P287" i="23" l="1"/>
  <c r="N287" i="23"/>
  <c r="J287" i="23"/>
  <c r="I288" i="23"/>
  <c r="O287" i="23"/>
  <c r="M287" i="23"/>
  <c r="L286" i="23"/>
  <c r="K285" i="23"/>
  <c r="P288" i="23" l="1"/>
  <c r="N288" i="23"/>
  <c r="J288" i="23"/>
  <c r="I289" i="23"/>
  <c r="O288" i="23"/>
  <c r="M288" i="23"/>
  <c r="L287" i="23"/>
  <c r="K286" i="23"/>
  <c r="P289" i="23" l="1"/>
  <c r="N289" i="23"/>
  <c r="J289" i="23"/>
  <c r="I290" i="23"/>
  <c r="O289" i="23"/>
  <c r="M289" i="23"/>
  <c r="L288" i="23"/>
  <c r="K287" i="23"/>
  <c r="P290" i="23" l="1"/>
  <c r="N290" i="23"/>
  <c r="J290" i="23"/>
  <c r="I291" i="23"/>
  <c r="O290" i="23"/>
  <c r="M290" i="23"/>
  <c r="L289" i="23"/>
  <c r="K288" i="23"/>
  <c r="P291" i="23" l="1"/>
  <c r="N291" i="23"/>
  <c r="J291" i="23"/>
  <c r="I292" i="23"/>
  <c r="O291" i="23"/>
  <c r="M291" i="23"/>
  <c r="L290" i="23"/>
  <c r="K289" i="23"/>
  <c r="P292" i="23" l="1"/>
  <c r="N292" i="23"/>
  <c r="J292" i="23"/>
  <c r="I293" i="23"/>
  <c r="O292" i="23"/>
  <c r="M292" i="23"/>
  <c r="L291" i="23"/>
  <c r="K290" i="23"/>
  <c r="I294" i="23" l="1"/>
  <c r="O293" i="23"/>
  <c r="M293" i="23"/>
  <c r="N293" i="23"/>
  <c r="J293" i="23"/>
  <c r="P293" i="23"/>
  <c r="L292" i="23"/>
  <c r="K291" i="23"/>
  <c r="L293" i="23" l="1"/>
  <c r="K292" i="23"/>
  <c r="I295" i="23"/>
  <c r="O294" i="23"/>
  <c r="M294" i="23"/>
  <c r="N294" i="23"/>
  <c r="J294" i="23"/>
  <c r="P294" i="23"/>
  <c r="K293" i="23" l="1"/>
  <c r="L294" i="23"/>
  <c r="I296" i="23"/>
  <c r="O295" i="23"/>
  <c r="M295" i="23"/>
  <c r="N295" i="23"/>
  <c r="J295" i="23"/>
  <c r="P295" i="23"/>
  <c r="K294" i="23" l="1"/>
  <c r="L295" i="23"/>
  <c r="I297" i="23"/>
  <c r="O296" i="23"/>
  <c r="M296" i="23"/>
  <c r="N296" i="23"/>
  <c r="J296" i="23"/>
  <c r="P296" i="23"/>
  <c r="K295" i="23" l="1"/>
  <c r="L296" i="23"/>
  <c r="I298" i="23"/>
  <c r="O297" i="23"/>
  <c r="M297" i="23"/>
  <c r="N297" i="23"/>
  <c r="J297" i="23"/>
  <c r="P297" i="23"/>
  <c r="K296" i="23" l="1"/>
  <c r="L297" i="23"/>
  <c r="I299" i="23"/>
  <c r="O298" i="23"/>
  <c r="M298" i="23"/>
  <c r="N298" i="23"/>
  <c r="J298" i="23"/>
  <c r="P298" i="23"/>
  <c r="K297" i="23" l="1"/>
  <c r="L298" i="23"/>
  <c r="I300" i="23"/>
  <c r="O299" i="23"/>
  <c r="M299" i="23"/>
  <c r="N299" i="23"/>
  <c r="J299" i="23"/>
  <c r="P299" i="23"/>
  <c r="K298" i="23" l="1"/>
  <c r="L299" i="23"/>
  <c r="P300" i="23"/>
  <c r="I301" i="23"/>
  <c r="O300" i="23"/>
  <c r="M300" i="23"/>
  <c r="N300" i="23"/>
  <c r="J300" i="23"/>
  <c r="K299" i="23" l="1"/>
  <c r="L300" i="23"/>
  <c r="P301" i="23"/>
  <c r="N301" i="23"/>
  <c r="J301" i="23"/>
  <c r="I302" i="23"/>
  <c r="O301" i="23"/>
  <c r="M301" i="23"/>
  <c r="P302" i="23" l="1"/>
  <c r="N302" i="23"/>
  <c r="J302" i="23"/>
  <c r="I303" i="23"/>
  <c r="O302" i="23"/>
  <c r="M302" i="23"/>
  <c r="L301" i="23"/>
  <c r="K300" i="23"/>
  <c r="P303" i="23" l="1"/>
  <c r="N303" i="23"/>
  <c r="J303" i="23"/>
  <c r="I304" i="23"/>
  <c r="O303" i="23"/>
  <c r="M303" i="23"/>
  <c r="L302" i="23"/>
  <c r="K301" i="23"/>
  <c r="P304" i="23" l="1"/>
  <c r="N304" i="23"/>
  <c r="J304" i="23"/>
  <c r="I305" i="23"/>
  <c r="O304" i="23"/>
  <c r="M304" i="23"/>
  <c r="L303" i="23"/>
  <c r="K302" i="23"/>
  <c r="P305" i="23" l="1"/>
  <c r="N305" i="23"/>
  <c r="J305" i="23"/>
  <c r="I306" i="23"/>
  <c r="O305" i="23"/>
  <c r="M305" i="23"/>
  <c r="L304" i="23"/>
  <c r="K303" i="23"/>
  <c r="P306" i="23" l="1"/>
  <c r="N306" i="23"/>
  <c r="J306" i="23"/>
  <c r="I307" i="23"/>
  <c r="O306" i="23"/>
  <c r="M306" i="23"/>
  <c r="L305" i="23"/>
  <c r="K304" i="23"/>
  <c r="P307" i="23" l="1"/>
  <c r="N307" i="23"/>
  <c r="J307" i="23"/>
  <c r="I308" i="23"/>
  <c r="O307" i="23"/>
  <c r="M307" i="23"/>
  <c r="L306" i="23"/>
  <c r="K305" i="23"/>
  <c r="P308" i="23" l="1"/>
  <c r="N308" i="23"/>
  <c r="J308" i="23"/>
  <c r="I309" i="23"/>
  <c r="O308" i="23"/>
  <c r="M308" i="23"/>
  <c r="L307" i="23"/>
  <c r="K306" i="23"/>
  <c r="P309" i="23" l="1"/>
  <c r="N309" i="23"/>
  <c r="J309" i="23"/>
  <c r="I310" i="23"/>
  <c r="O309" i="23"/>
  <c r="M309" i="23"/>
  <c r="L308" i="23"/>
  <c r="K307" i="23"/>
  <c r="P310" i="23" l="1"/>
  <c r="N310" i="23"/>
  <c r="J310" i="23"/>
  <c r="I311" i="23"/>
  <c r="O310" i="23"/>
  <c r="M310" i="23"/>
  <c r="L309" i="23"/>
  <c r="K308" i="23"/>
  <c r="P311" i="23" l="1"/>
  <c r="N311" i="23"/>
  <c r="J311" i="23"/>
  <c r="I312" i="23"/>
  <c r="O311" i="23"/>
  <c r="M311" i="23"/>
  <c r="L310" i="23"/>
  <c r="K309" i="23"/>
  <c r="P312" i="23" l="1"/>
  <c r="N312" i="23"/>
  <c r="J312" i="23"/>
  <c r="I313" i="23"/>
  <c r="O312" i="23"/>
  <c r="M312" i="23"/>
  <c r="L311" i="23"/>
  <c r="K310" i="23"/>
  <c r="P313" i="23" l="1"/>
  <c r="N313" i="23"/>
  <c r="J313" i="23"/>
  <c r="I314" i="23"/>
  <c r="O313" i="23"/>
  <c r="M313" i="23"/>
  <c r="L312" i="23"/>
  <c r="K311" i="23"/>
  <c r="P314" i="23" l="1"/>
  <c r="N314" i="23"/>
  <c r="J314" i="23"/>
  <c r="I315" i="23"/>
  <c r="O314" i="23"/>
  <c r="M314" i="23"/>
  <c r="L313" i="23"/>
  <c r="K312" i="23"/>
  <c r="P315" i="23" l="1"/>
  <c r="N315" i="23"/>
  <c r="J315" i="23"/>
  <c r="I316" i="23"/>
  <c r="O315" i="23"/>
  <c r="M315" i="23"/>
  <c r="L314" i="23"/>
  <c r="K313" i="23"/>
  <c r="P316" i="23" l="1"/>
  <c r="N316" i="23"/>
  <c r="J316" i="23"/>
  <c r="I317" i="23"/>
  <c r="O316" i="23"/>
  <c r="M316" i="23"/>
  <c r="L315" i="23"/>
  <c r="K314" i="23"/>
  <c r="P317" i="23" l="1"/>
  <c r="N317" i="23"/>
  <c r="J317" i="23"/>
  <c r="I318" i="23"/>
  <c r="O317" i="23"/>
  <c r="M317" i="23"/>
  <c r="L316" i="23"/>
  <c r="K315" i="23"/>
  <c r="P318" i="23" l="1"/>
  <c r="N318" i="23"/>
  <c r="J318" i="23"/>
  <c r="I319" i="23"/>
  <c r="O318" i="23"/>
  <c r="M318" i="23"/>
  <c r="L317" i="23"/>
  <c r="K316" i="23"/>
  <c r="P319" i="23" l="1"/>
  <c r="N319" i="23"/>
  <c r="J319" i="23"/>
  <c r="I320" i="23"/>
  <c r="O319" i="23"/>
  <c r="M319" i="23"/>
  <c r="L318" i="23"/>
  <c r="K317" i="23"/>
  <c r="P320" i="23" l="1"/>
  <c r="N320" i="23"/>
  <c r="J320" i="23"/>
  <c r="I321" i="23"/>
  <c r="O320" i="23"/>
  <c r="M320" i="23"/>
  <c r="L319" i="23"/>
  <c r="K318" i="23"/>
  <c r="P321" i="23" l="1"/>
  <c r="N321" i="23"/>
  <c r="J321" i="23"/>
  <c r="I322" i="23"/>
  <c r="O321" i="23"/>
  <c r="M321" i="23"/>
  <c r="L320" i="23"/>
  <c r="K319" i="23"/>
  <c r="P322" i="23" l="1"/>
  <c r="N322" i="23"/>
  <c r="J322" i="23"/>
  <c r="I323" i="23"/>
  <c r="O322" i="23"/>
  <c r="M322" i="23"/>
  <c r="L321" i="23"/>
  <c r="K320" i="23"/>
  <c r="P323" i="23" l="1"/>
  <c r="N323" i="23"/>
  <c r="J323" i="23"/>
  <c r="I324" i="23"/>
  <c r="O323" i="23"/>
  <c r="M323" i="23"/>
  <c r="L322" i="23"/>
  <c r="K321" i="23"/>
  <c r="P324" i="23" l="1"/>
  <c r="N324" i="23"/>
  <c r="J324" i="23"/>
  <c r="I325" i="23"/>
  <c r="O324" i="23"/>
  <c r="M324" i="23"/>
  <c r="L323" i="23"/>
  <c r="K322" i="23"/>
  <c r="P325" i="23" l="1"/>
  <c r="N325" i="23"/>
  <c r="J325" i="23"/>
  <c r="I326" i="23"/>
  <c r="O325" i="23"/>
  <c r="M325" i="23"/>
  <c r="L324" i="23"/>
  <c r="K323" i="23"/>
  <c r="P326" i="23" l="1"/>
  <c r="N326" i="23"/>
  <c r="J326" i="23"/>
  <c r="I327" i="23"/>
  <c r="O326" i="23"/>
  <c r="M326" i="23"/>
  <c r="L325" i="23"/>
  <c r="K324" i="23"/>
  <c r="P327" i="23" l="1"/>
  <c r="N327" i="23"/>
  <c r="J327" i="23"/>
  <c r="I328" i="23"/>
  <c r="O327" i="23"/>
  <c r="M327" i="23"/>
  <c r="L326" i="23"/>
  <c r="K325" i="23"/>
  <c r="P328" i="23" l="1"/>
  <c r="N328" i="23"/>
  <c r="J328" i="23"/>
  <c r="I329" i="23"/>
  <c r="O328" i="23"/>
  <c r="M328" i="23"/>
  <c r="L327" i="23"/>
  <c r="K326" i="23"/>
  <c r="P329" i="23" l="1"/>
  <c r="N329" i="23"/>
  <c r="J329" i="23"/>
  <c r="I330" i="23"/>
  <c r="O329" i="23"/>
  <c r="M329" i="23"/>
  <c r="L328" i="23"/>
  <c r="K327" i="23"/>
  <c r="I331" i="23" l="1"/>
  <c r="O330" i="23"/>
  <c r="N330" i="23"/>
  <c r="J330" i="23"/>
  <c r="P330" i="23"/>
  <c r="M330" i="23"/>
  <c r="L329" i="23"/>
  <c r="K328" i="23"/>
  <c r="L330" i="23" l="1"/>
  <c r="K329" i="23"/>
  <c r="I332" i="23"/>
  <c r="O331" i="23"/>
  <c r="M331" i="23"/>
  <c r="N331" i="23"/>
  <c r="J331" i="23"/>
  <c r="P331" i="23"/>
  <c r="L331" i="23" l="1"/>
  <c r="K330" i="23"/>
  <c r="I333" i="23"/>
  <c r="O332" i="23"/>
  <c r="M332" i="23"/>
  <c r="N332" i="23"/>
  <c r="J332" i="23"/>
  <c r="P332" i="23"/>
  <c r="K331" i="23" l="1"/>
  <c r="L332" i="23"/>
  <c r="I334" i="23"/>
  <c r="O333" i="23"/>
  <c r="M333" i="23"/>
  <c r="N333" i="23"/>
  <c r="J333" i="23"/>
  <c r="P333" i="23"/>
  <c r="K332" i="23" l="1"/>
  <c r="L333" i="23"/>
  <c r="I335" i="23"/>
  <c r="O334" i="23"/>
  <c r="M334" i="23"/>
  <c r="N334" i="23"/>
  <c r="J334" i="23"/>
  <c r="P334" i="23"/>
  <c r="K333" i="23" l="1"/>
  <c r="L334" i="23"/>
  <c r="I336" i="23"/>
  <c r="O335" i="23"/>
  <c r="M335" i="23"/>
  <c r="N335" i="23"/>
  <c r="J335" i="23"/>
  <c r="P335" i="23"/>
  <c r="K334" i="23" l="1"/>
  <c r="L335" i="23"/>
  <c r="I337" i="23"/>
  <c r="O336" i="23"/>
  <c r="M336" i="23"/>
  <c r="N336" i="23"/>
  <c r="J336" i="23"/>
  <c r="P336" i="23"/>
  <c r="K335" i="23" l="1"/>
  <c r="L336" i="23"/>
  <c r="I338" i="23"/>
  <c r="O337" i="23"/>
  <c r="M337" i="23"/>
  <c r="N337" i="23"/>
  <c r="J337" i="23"/>
  <c r="P337" i="23"/>
  <c r="K336" i="23" l="1"/>
  <c r="L337" i="23"/>
  <c r="I339" i="23"/>
  <c r="O338" i="23"/>
  <c r="M338" i="23"/>
  <c r="N338" i="23"/>
  <c r="J338" i="23"/>
  <c r="P338" i="23"/>
  <c r="K337" i="23" l="1"/>
  <c r="L338" i="23"/>
  <c r="I340" i="23"/>
  <c r="O339" i="23"/>
  <c r="M339" i="23"/>
  <c r="N339" i="23"/>
  <c r="J339" i="23"/>
  <c r="P339" i="23"/>
  <c r="K338" i="23" l="1"/>
  <c r="L339" i="23"/>
  <c r="P340" i="23"/>
  <c r="I341" i="23"/>
  <c r="O340" i="23"/>
  <c r="M340" i="23"/>
  <c r="N340" i="23"/>
  <c r="J340" i="23"/>
  <c r="K339" i="23" l="1"/>
  <c r="L340" i="23"/>
  <c r="P341" i="23"/>
  <c r="N341" i="23"/>
  <c r="J341" i="23"/>
  <c r="I342" i="23"/>
  <c r="O341" i="23"/>
  <c r="M341" i="23"/>
  <c r="P342" i="23" l="1"/>
  <c r="N342" i="23"/>
  <c r="J342" i="23"/>
  <c r="I343" i="23"/>
  <c r="O342" i="23"/>
  <c r="M342" i="23"/>
  <c r="L341" i="23"/>
  <c r="K340" i="23"/>
  <c r="P343" i="23" l="1"/>
  <c r="N343" i="23"/>
  <c r="J343" i="23"/>
  <c r="I344" i="23"/>
  <c r="O343" i="23"/>
  <c r="M343" i="23"/>
  <c r="L342" i="23"/>
  <c r="K341" i="23"/>
  <c r="P344" i="23" l="1"/>
  <c r="N344" i="23"/>
  <c r="J344" i="23"/>
  <c r="I345" i="23"/>
  <c r="O344" i="23"/>
  <c r="M344" i="23"/>
  <c r="L343" i="23"/>
  <c r="K342" i="23"/>
  <c r="P345" i="23" l="1"/>
  <c r="N345" i="23"/>
  <c r="J345" i="23"/>
  <c r="I346" i="23"/>
  <c r="O345" i="23"/>
  <c r="M345" i="23"/>
  <c r="L344" i="23"/>
  <c r="K343" i="23"/>
  <c r="P346" i="23" l="1"/>
  <c r="N346" i="23"/>
  <c r="J346" i="23"/>
  <c r="I347" i="23"/>
  <c r="O346" i="23"/>
  <c r="M346" i="23"/>
  <c r="L345" i="23"/>
  <c r="K344" i="23"/>
  <c r="P347" i="23" l="1"/>
  <c r="N347" i="23"/>
  <c r="J347" i="23"/>
  <c r="I348" i="23"/>
  <c r="O347" i="23"/>
  <c r="M347" i="23"/>
  <c r="L346" i="23"/>
  <c r="K345" i="23"/>
  <c r="P348" i="23" l="1"/>
  <c r="N348" i="23"/>
  <c r="J348" i="23"/>
  <c r="I349" i="23"/>
  <c r="O348" i="23"/>
  <c r="M348" i="23"/>
  <c r="L347" i="23"/>
  <c r="K346" i="23"/>
  <c r="P349" i="23" l="1"/>
  <c r="N349" i="23"/>
  <c r="J349" i="23"/>
  <c r="I350" i="23"/>
  <c r="O349" i="23"/>
  <c r="M349" i="23"/>
  <c r="L348" i="23"/>
  <c r="K347" i="23"/>
  <c r="P350" i="23" l="1"/>
  <c r="N350" i="23"/>
  <c r="J350" i="23"/>
  <c r="I351" i="23"/>
  <c r="O350" i="23"/>
  <c r="M350" i="23"/>
  <c r="L349" i="23"/>
  <c r="K348" i="23"/>
  <c r="P351" i="23" l="1"/>
  <c r="N351" i="23"/>
  <c r="J351" i="23"/>
  <c r="I352" i="23"/>
  <c r="O351" i="23"/>
  <c r="M351" i="23"/>
  <c r="L350" i="23"/>
  <c r="K349" i="23"/>
  <c r="P352" i="23" l="1"/>
  <c r="N352" i="23"/>
  <c r="J352" i="23"/>
  <c r="I353" i="23"/>
  <c r="O352" i="23"/>
  <c r="M352" i="23"/>
  <c r="L351" i="23"/>
  <c r="K350" i="23"/>
  <c r="P353" i="23" l="1"/>
  <c r="N353" i="23"/>
  <c r="J353" i="23"/>
  <c r="I354" i="23"/>
  <c r="O353" i="23"/>
  <c r="M353" i="23"/>
  <c r="L352" i="23"/>
  <c r="K351" i="23"/>
  <c r="P354" i="23" l="1"/>
  <c r="N354" i="23"/>
  <c r="J354" i="23"/>
  <c r="I355" i="23"/>
  <c r="O354" i="23"/>
  <c r="M354" i="23"/>
  <c r="L353" i="23"/>
  <c r="K352" i="23"/>
  <c r="P355" i="23" l="1"/>
  <c r="N355" i="23"/>
  <c r="J355" i="23"/>
  <c r="I356" i="23"/>
  <c r="O355" i="23"/>
  <c r="M355" i="23"/>
  <c r="L354" i="23"/>
  <c r="K353" i="23"/>
  <c r="P356" i="23" l="1"/>
  <c r="N356" i="23"/>
  <c r="J356" i="23"/>
  <c r="I357" i="23"/>
  <c r="O356" i="23"/>
  <c r="M356" i="23"/>
  <c r="L355" i="23"/>
  <c r="K354" i="23"/>
  <c r="P357" i="23" l="1"/>
  <c r="I358" i="23"/>
  <c r="N357" i="23"/>
  <c r="J357" i="23"/>
  <c r="O357" i="23"/>
  <c r="M357" i="23"/>
  <c r="L356" i="23"/>
  <c r="K355" i="23"/>
  <c r="L357" i="23" l="1"/>
  <c r="K356" i="23"/>
  <c r="P358" i="23"/>
  <c r="N358" i="23"/>
  <c r="J358" i="23"/>
  <c r="I359" i="23"/>
  <c r="M358" i="23"/>
  <c r="O358" i="23"/>
  <c r="P359" i="23" l="1"/>
  <c r="N359" i="23"/>
  <c r="J359" i="23"/>
  <c r="I360" i="23"/>
  <c r="M359" i="23"/>
  <c r="O359" i="23"/>
  <c r="L358" i="23"/>
  <c r="K357" i="23"/>
  <c r="P360" i="23" l="1"/>
  <c r="N360" i="23"/>
  <c r="J360" i="23"/>
  <c r="I361" i="23"/>
  <c r="M360" i="23"/>
  <c r="O360" i="23"/>
  <c r="L359" i="23"/>
  <c r="K358" i="23"/>
  <c r="P361" i="23" l="1"/>
  <c r="N361" i="23"/>
  <c r="J361" i="23"/>
  <c r="I362" i="23"/>
  <c r="M361" i="23"/>
  <c r="O361" i="23"/>
  <c r="L360" i="23"/>
  <c r="K359" i="23"/>
  <c r="P362" i="23" l="1"/>
  <c r="N362" i="23"/>
  <c r="J362" i="23"/>
  <c r="I363" i="23"/>
  <c r="M362" i="23"/>
  <c r="O362" i="23"/>
  <c r="L361" i="23"/>
  <c r="K360" i="23"/>
  <c r="P363" i="23" l="1"/>
  <c r="N363" i="23"/>
  <c r="J363" i="23"/>
  <c r="I364" i="23"/>
  <c r="M363" i="23"/>
  <c r="O363" i="23"/>
  <c r="L362" i="23"/>
  <c r="K361" i="23"/>
  <c r="P364" i="23" l="1"/>
  <c r="N364" i="23"/>
  <c r="J364" i="23"/>
  <c r="I365" i="23"/>
  <c r="M364" i="23"/>
  <c r="O364" i="23"/>
  <c r="L363" i="23"/>
  <c r="K362" i="23"/>
  <c r="P365" i="23" l="1"/>
  <c r="N365" i="23"/>
  <c r="J365" i="23"/>
  <c r="I366" i="23"/>
  <c r="M365" i="23"/>
  <c r="O365" i="23"/>
  <c r="L364" i="23"/>
  <c r="K363" i="23"/>
  <c r="I367" i="23" l="1"/>
  <c r="O366" i="23"/>
  <c r="M366" i="23"/>
  <c r="P366" i="23"/>
  <c r="N366" i="23"/>
  <c r="J366" i="23"/>
  <c r="L365" i="23"/>
  <c r="K364" i="23"/>
  <c r="L366" i="23" l="1"/>
  <c r="K365" i="23"/>
  <c r="I368" i="23"/>
  <c r="O367" i="23"/>
  <c r="M367" i="23"/>
  <c r="P367" i="23"/>
  <c r="N367" i="23"/>
  <c r="J367" i="23"/>
  <c r="K366" i="23" l="1"/>
  <c r="L367" i="23"/>
  <c r="I369" i="23"/>
  <c r="O368" i="23"/>
  <c r="M368" i="23"/>
  <c r="P368" i="23"/>
  <c r="N368" i="23"/>
  <c r="J368" i="23"/>
  <c r="K367" i="23" l="1"/>
  <c r="L368" i="23"/>
  <c r="I370" i="23"/>
  <c r="O369" i="23"/>
  <c r="M369" i="23"/>
  <c r="P369" i="23"/>
  <c r="N369" i="23"/>
  <c r="J369" i="23"/>
  <c r="K368" i="23" l="1"/>
  <c r="L369" i="23"/>
  <c r="I371" i="23"/>
  <c r="O370" i="23"/>
  <c r="M370" i="23"/>
  <c r="P370" i="23"/>
  <c r="N370" i="23"/>
  <c r="J370" i="23"/>
  <c r="K369" i="23" l="1"/>
  <c r="L370" i="23"/>
  <c r="I372" i="23"/>
  <c r="O371" i="23"/>
  <c r="M371" i="23"/>
  <c r="P371" i="23"/>
  <c r="N371" i="23"/>
  <c r="J371" i="23"/>
  <c r="K370" i="23" l="1"/>
  <c r="L371" i="23"/>
  <c r="I373" i="23"/>
  <c r="O372" i="23"/>
  <c r="M372" i="23"/>
  <c r="P372" i="23"/>
  <c r="N372" i="23"/>
  <c r="J372" i="23"/>
  <c r="K371" i="23" l="1"/>
  <c r="L372" i="23"/>
  <c r="I374" i="23"/>
  <c r="O373" i="23"/>
  <c r="M373" i="23"/>
  <c r="P373" i="23"/>
  <c r="N373" i="23"/>
  <c r="J373" i="23"/>
  <c r="K372" i="23" l="1"/>
  <c r="L373" i="23"/>
  <c r="I375" i="23"/>
  <c r="O374" i="23"/>
  <c r="M374" i="23"/>
  <c r="P374" i="23"/>
  <c r="N374" i="23"/>
  <c r="J374" i="23"/>
  <c r="K373" i="23" l="1"/>
  <c r="L374" i="23"/>
  <c r="I376" i="23"/>
  <c r="O375" i="23"/>
  <c r="M375" i="23"/>
  <c r="P375" i="23"/>
  <c r="N375" i="23"/>
  <c r="J375" i="23"/>
  <c r="K374" i="23" l="1"/>
  <c r="L375" i="23"/>
  <c r="I377" i="23"/>
  <c r="O376" i="23"/>
  <c r="M376" i="23"/>
  <c r="P376" i="23"/>
  <c r="N376" i="23"/>
  <c r="J376" i="23"/>
  <c r="K375" i="23" l="1"/>
  <c r="L376" i="23"/>
  <c r="I378" i="23"/>
  <c r="O377" i="23"/>
  <c r="M377" i="23"/>
  <c r="P377" i="23"/>
  <c r="N377" i="23"/>
  <c r="J377" i="23"/>
  <c r="K376" i="23" l="1"/>
  <c r="L377" i="23"/>
  <c r="O378" i="23"/>
  <c r="M378" i="23"/>
  <c r="P378" i="23"/>
  <c r="N378" i="23"/>
  <c r="F28" i="23" s="1"/>
  <c r="J378" i="23"/>
  <c r="K377" i="23" l="1"/>
  <c r="L378" i="23"/>
  <c r="T13" i="23" l="1"/>
  <c r="K844" i="22" l="1"/>
  <c r="K843" i="22"/>
  <c r="K842" i="22"/>
  <c r="K841" i="22"/>
  <c r="K840" i="22"/>
  <c r="K839" i="22"/>
  <c r="K838" i="22"/>
  <c r="K837" i="22"/>
  <c r="K836" i="22"/>
  <c r="K835" i="22"/>
  <c r="K834" i="22"/>
  <c r="K833" i="22"/>
  <c r="K832" i="22"/>
  <c r="K831" i="22"/>
  <c r="K830" i="22"/>
  <c r="K829" i="22"/>
  <c r="K828" i="22"/>
  <c r="K827" i="22"/>
  <c r="K826" i="22"/>
  <c r="K825" i="22"/>
  <c r="K824" i="22"/>
  <c r="K823" i="22"/>
  <c r="K822" i="22"/>
  <c r="K821" i="22"/>
  <c r="K820" i="22"/>
  <c r="K819" i="22"/>
  <c r="K818" i="22"/>
  <c r="K817" i="22"/>
  <c r="K816" i="22"/>
  <c r="K815" i="22"/>
  <c r="K814" i="22"/>
  <c r="K813" i="22"/>
  <c r="K812" i="22"/>
  <c r="K811" i="22"/>
  <c r="K810" i="22"/>
  <c r="K809" i="22"/>
  <c r="K808" i="22"/>
  <c r="K807" i="22"/>
  <c r="K806" i="22"/>
  <c r="K805" i="22"/>
  <c r="K804" i="22"/>
  <c r="K803" i="22"/>
  <c r="K802" i="22"/>
  <c r="K801" i="22"/>
  <c r="K800" i="22"/>
  <c r="K799" i="22"/>
  <c r="K798" i="22"/>
  <c r="K797" i="22"/>
  <c r="K796" i="22"/>
  <c r="K795" i="22"/>
  <c r="K794" i="22"/>
  <c r="K793" i="22"/>
  <c r="K792" i="22"/>
  <c r="K791" i="22"/>
  <c r="K790" i="22"/>
  <c r="K789" i="22"/>
  <c r="K788" i="22"/>
  <c r="K787" i="22"/>
  <c r="K786" i="22"/>
  <c r="K785" i="22"/>
  <c r="K784" i="22"/>
  <c r="K783" i="22"/>
  <c r="K782" i="22"/>
  <c r="K781" i="22"/>
  <c r="K780" i="22"/>
  <c r="K779" i="22"/>
  <c r="K778" i="22"/>
  <c r="K777" i="22"/>
  <c r="K776" i="22"/>
  <c r="K775" i="22"/>
  <c r="K774" i="22"/>
  <c r="K773" i="22"/>
  <c r="K772" i="22"/>
  <c r="K771" i="22"/>
  <c r="K770" i="22"/>
  <c r="K769" i="22"/>
  <c r="K768" i="22"/>
  <c r="K767" i="22"/>
  <c r="K766" i="22"/>
  <c r="K765" i="22"/>
  <c r="K764" i="22"/>
  <c r="K763" i="22"/>
  <c r="K762" i="22"/>
  <c r="K761" i="22"/>
  <c r="K760" i="22"/>
  <c r="K759" i="22"/>
  <c r="K758" i="22"/>
  <c r="K757" i="22"/>
  <c r="K756" i="22"/>
  <c r="K755" i="22"/>
  <c r="K754" i="22"/>
  <c r="K753" i="22"/>
  <c r="K752" i="22"/>
  <c r="K751" i="22"/>
  <c r="K750" i="22"/>
  <c r="K749" i="22"/>
  <c r="K748" i="22"/>
  <c r="K747" i="22"/>
  <c r="K746" i="22"/>
  <c r="K745" i="22"/>
  <c r="K744" i="22"/>
  <c r="K743" i="22"/>
  <c r="K742" i="22"/>
  <c r="K741" i="22"/>
  <c r="K740" i="22"/>
  <c r="K739" i="22"/>
  <c r="K738" i="22"/>
  <c r="K737" i="22"/>
  <c r="K736" i="22"/>
  <c r="K735" i="22"/>
  <c r="K734" i="22"/>
  <c r="K733" i="22"/>
  <c r="K732" i="22"/>
  <c r="K731" i="22"/>
  <c r="K730" i="22"/>
  <c r="K729" i="22"/>
  <c r="K728" i="22"/>
  <c r="K727" i="22"/>
  <c r="K726" i="22"/>
  <c r="K725" i="22"/>
  <c r="K724" i="22"/>
  <c r="K723" i="22"/>
  <c r="K722" i="22"/>
  <c r="K721" i="22"/>
  <c r="K720" i="22"/>
  <c r="K719" i="22"/>
  <c r="K718" i="22"/>
  <c r="K717" i="22"/>
  <c r="K716" i="22"/>
  <c r="K715" i="22"/>
  <c r="K714" i="22"/>
  <c r="K713" i="22"/>
  <c r="K712" i="22"/>
  <c r="K711" i="22"/>
  <c r="K710" i="22"/>
  <c r="K709" i="22"/>
  <c r="K708" i="22"/>
  <c r="K707" i="22"/>
  <c r="K706" i="22"/>
  <c r="K705" i="22"/>
  <c r="K704" i="22"/>
  <c r="K703" i="22"/>
  <c r="K702" i="22"/>
  <c r="K701" i="22"/>
  <c r="K700" i="22"/>
  <c r="K699" i="22"/>
  <c r="K698" i="22"/>
  <c r="K697" i="22"/>
  <c r="K696" i="22"/>
  <c r="K695" i="22"/>
  <c r="K694" i="22"/>
  <c r="K693" i="22"/>
  <c r="K692" i="22"/>
  <c r="K691" i="22"/>
  <c r="K690" i="22"/>
  <c r="K689" i="22"/>
  <c r="K688" i="22"/>
  <c r="K687" i="22"/>
  <c r="K686" i="22"/>
  <c r="K685" i="22"/>
  <c r="K684" i="22"/>
  <c r="K683" i="22"/>
  <c r="K682" i="22"/>
  <c r="K681" i="22"/>
  <c r="K680" i="22"/>
  <c r="K679" i="22"/>
  <c r="K678" i="22"/>
  <c r="K677" i="22"/>
  <c r="K676" i="22"/>
  <c r="K675" i="22"/>
  <c r="K674" i="22"/>
  <c r="K673" i="22"/>
  <c r="K672" i="22"/>
  <c r="K671" i="22"/>
  <c r="K670" i="22"/>
  <c r="K669" i="22"/>
  <c r="K668" i="22"/>
  <c r="K667" i="22"/>
  <c r="K666" i="22"/>
  <c r="K665" i="22"/>
  <c r="K664" i="22"/>
  <c r="K663" i="22"/>
  <c r="K662" i="22"/>
  <c r="K661" i="22"/>
  <c r="K660" i="22"/>
  <c r="K659" i="22"/>
  <c r="K658" i="22"/>
  <c r="K657" i="22"/>
  <c r="K656" i="22"/>
  <c r="K655" i="22"/>
  <c r="K654" i="22"/>
  <c r="K653" i="22"/>
  <c r="K652" i="22"/>
  <c r="K651" i="22"/>
  <c r="K650" i="22"/>
  <c r="K649" i="22"/>
  <c r="K648" i="22"/>
  <c r="K647" i="22"/>
  <c r="K646" i="22"/>
  <c r="K645" i="22"/>
  <c r="K644" i="22"/>
  <c r="K643" i="22"/>
  <c r="K642" i="22"/>
  <c r="K641" i="22"/>
  <c r="K640" i="22"/>
  <c r="K639" i="22"/>
  <c r="K638" i="22"/>
  <c r="K637" i="22"/>
  <c r="K636" i="22"/>
  <c r="K635" i="22"/>
  <c r="K634" i="22"/>
  <c r="K633" i="22"/>
  <c r="K632" i="22"/>
  <c r="K631" i="22"/>
  <c r="K630" i="22"/>
  <c r="K629" i="22"/>
  <c r="K628" i="22"/>
  <c r="K627" i="22"/>
  <c r="K626" i="22"/>
  <c r="K625" i="22"/>
  <c r="K624" i="22"/>
  <c r="K623" i="22"/>
  <c r="K622" i="22"/>
  <c r="K621" i="22"/>
  <c r="K620" i="22"/>
  <c r="K619" i="22"/>
  <c r="K618" i="22"/>
  <c r="K617" i="22"/>
  <c r="K616" i="22"/>
  <c r="K615" i="22"/>
  <c r="K614" i="22"/>
  <c r="K613" i="22"/>
  <c r="K612" i="22"/>
  <c r="K611" i="22"/>
  <c r="K610" i="22"/>
  <c r="K609" i="22"/>
  <c r="K608" i="22"/>
  <c r="K607" i="22"/>
  <c r="K606" i="22"/>
  <c r="K605" i="22"/>
  <c r="K604" i="22"/>
  <c r="K603" i="22"/>
  <c r="K602" i="22"/>
  <c r="K601" i="22"/>
  <c r="K600" i="22"/>
  <c r="K599" i="22"/>
  <c r="K598" i="22"/>
  <c r="K597" i="22"/>
  <c r="K596" i="22"/>
  <c r="K595" i="22"/>
  <c r="K594" i="22"/>
  <c r="K593" i="22"/>
  <c r="K592" i="22"/>
  <c r="K591" i="22"/>
  <c r="K590" i="22"/>
  <c r="K589" i="22"/>
  <c r="K588" i="22"/>
  <c r="K587" i="22"/>
  <c r="K586" i="22"/>
  <c r="K585" i="22"/>
  <c r="K584" i="22"/>
  <c r="K583" i="22"/>
  <c r="K582" i="22"/>
  <c r="K581" i="22"/>
  <c r="K580" i="22"/>
  <c r="K579" i="22"/>
  <c r="K578" i="22"/>
  <c r="K577" i="22"/>
  <c r="K576" i="22"/>
  <c r="K575" i="22"/>
  <c r="K574" i="22"/>
  <c r="K573" i="22"/>
  <c r="K572" i="22"/>
  <c r="K571" i="22"/>
  <c r="K570" i="22"/>
  <c r="K569" i="22"/>
  <c r="K568" i="22"/>
  <c r="K567" i="22"/>
  <c r="K566" i="22"/>
  <c r="K565" i="22"/>
  <c r="K564" i="22"/>
  <c r="K563" i="22"/>
  <c r="K562" i="22"/>
  <c r="K561" i="22"/>
  <c r="K560" i="22"/>
  <c r="K559" i="22"/>
  <c r="K558" i="22"/>
  <c r="K557" i="22"/>
  <c r="K556" i="22"/>
  <c r="K555" i="22"/>
  <c r="K554" i="22"/>
  <c r="K553" i="22"/>
  <c r="K552" i="22"/>
  <c r="K551" i="22"/>
  <c r="K550" i="22"/>
  <c r="K549" i="22"/>
  <c r="K548" i="22"/>
  <c r="K547" i="22"/>
  <c r="K546" i="22"/>
  <c r="K545" i="22"/>
  <c r="K544" i="22"/>
  <c r="K543" i="22"/>
  <c r="K542" i="22"/>
  <c r="K541" i="22"/>
  <c r="K540" i="22"/>
  <c r="K539" i="22"/>
  <c r="K538" i="22"/>
  <c r="K537" i="22"/>
  <c r="K536" i="22"/>
  <c r="K535" i="22"/>
  <c r="K534" i="22"/>
  <c r="K533" i="22"/>
  <c r="K532" i="22"/>
  <c r="K531" i="22"/>
  <c r="K530" i="22"/>
  <c r="K529" i="22"/>
  <c r="K528" i="22"/>
  <c r="K527" i="22"/>
  <c r="K526" i="22"/>
  <c r="K525" i="22"/>
  <c r="K524" i="22"/>
  <c r="K523" i="22"/>
  <c r="K522" i="22"/>
  <c r="K521" i="22"/>
  <c r="K520" i="22"/>
  <c r="K519" i="22"/>
  <c r="K518" i="22"/>
  <c r="K517" i="22"/>
  <c r="K516" i="22"/>
  <c r="K515" i="22"/>
  <c r="K514" i="22"/>
  <c r="K513" i="22"/>
  <c r="K512" i="22"/>
  <c r="K511" i="22"/>
  <c r="K510" i="22"/>
  <c r="K509" i="22"/>
  <c r="K508" i="22"/>
  <c r="K507" i="22"/>
  <c r="K506" i="22"/>
  <c r="K505" i="22"/>
  <c r="K504" i="22"/>
  <c r="K503" i="22"/>
  <c r="K502" i="22"/>
  <c r="K501" i="22"/>
  <c r="K500" i="22"/>
  <c r="K499" i="22"/>
  <c r="K498" i="22"/>
  <c r="K497" i="22"/>
  <c r="K496" i="22"/>
  <c r="K495" i="22"/>
  <c r="K494" i="22"/>
  <c r="K493" i="22"/>
  <c r="K492" i="22"/>
  <c r="K491" i="22"/>
  <c r="K490" i="22"/>
  <c r="K489" i="22"/>
  <c r="K488" i="22"/>
  <c r="K487" i="22"/>
  <c r="K486" i="22"/>
  <c r="K485" i="22"/>
  <c r="K484" i="22"/>
  <c r="K483" i="22"/>
  <c r="K482" i="22"/>
  <c r="K481" i="22"/>
  <c r="K480" i="22"/>
  <c r="K479" i="22"/>
  <c r="K478" i="22"/>
  <c r="K477" i="22"/>
  <c r="K476" i="22"/>
  <c r="K475" i="22"/>
  <c r="K474" i="22"/>
  <c r="K473" i="22"/>
  <c r="K472" i="22"/>
  <c r="K471" i="22"/>
  <c r="K470" i="22"/>
  <c r="K469" i="22"/>
  <c r="K468" i="22"/>
  <c r="K467" i="22"/>
  <c r="K466" i="22"/>
  <c r="K465" i="22"/>
  <c r="K464" i="22"/>
  <c r="K463" i="22"/>
  <c r="K462" i="22"/>
  <c r="K461" i="22"/>
  <c r="K460" i="22"/>
  <c r="K459" i="22"/>
  <c r="K458" i="22"/>
  <c r="K457" i="22"/>
  <c r="K456" i="22"/>
  <c r="K455" i="22"/>
  <c r="K454" i="22"/>
  <c r="K453" i="22"/>
  <c r="K452" i="22"/>
  <c r="K451" i="22"/>
  <c r="K450" i="22"/>
  <c r="K449" i="22"/>
  <c r="K448" i="22"/>
  <c r="K447" i="22"/>
  <c r="K446" i="22"/>
  <c r="K445" i="22"/>
  <c r="K444" i="22"/>
  <c r="K443" i="22"/>
  <c r="K442" i="22"/>
  <c r="K441" i="22"/>
  <c r="K440" i="22"/>
  <c r="K439" i="22"/>
  <c r="K438" i="22"/>
  <c r="K437" i="22"/>
  <c r="K436" i="22"/>
  <c r="K435" i="22"/>
  <c r="K434" i="22"/>
  <c r="K433" i="22"/>
  <c r="K432" i="22"/>
  <c r="K431" i="22"/>
  <c r="K430" i="22"/>
  <c r="K429" i="22"/>
  <c r="K428" i="22"/>
  <c r="K427" i="22"/>
  <c r="K426" i="22"/>
  <c r="K425" i="22"/>
  <c r="K424" i="22"/>
  <c r="K423" i="22"/>
  <c r="K422" i="22"/>
  <c r="K421" i="22"/>
  <c r="K420" i="22"/>
  <c r="K419" i="22"/>
  <c r="K418" i="22"/>
  <c r="K417" i="22"/>
  <c r="K416" i="22"/>
  <c r="K415" i="22"/>
  <c r="K414" i="22"/>
  <c r="K413" i="22"/>
  <c r="K412" i="22"/>
  <c r="K411" i="22"/>
  <c r="K410" i="22"/>
  <c r="K409" i="22"/>
  <c r="K408" i="22"/>
  <c r="K407" i="22"/>
  <c r="K406" i="22"/>
  <c r="K405" i="22"/>
  <c r="K404" i="22"/>
  <c r="K403" i="22"/>
  <c r="K402" i="22"/>
  <c r="K401" i="22"/>
  <c r="K400" i="22"/>
  <c r="K399" i="22"/>
  <c r="K398" i="22"/>
  <c r="K397" i="22"/>
  <c r="K396" i="22"/>
  <c r="K395" i="22"/>
  <c r="K394" i="22"/>
  <c r="K393" i="22"/>
  <c r="K392" i="22"/>
  <c r="K391" i="22"/>
  <c r="K390" i="22"/>
  <c r="K389" i="22"/>
  <c r="K388" i="22"/>
  <c r="K387" i="22"/>
  <c r="I29" i="22"/>
  <c r="H29" i="22" s="1"/>
  <c r="M28" i="22"/>
  <c r="L28" i="22" s="1"/>
  <c r="H28" i="22"/>
  <c r="N24" i="22"/>
  <c r="N28" i="22" s="1"/>
  <c r="J28" i="22"/>
  <c r="K844" i="21"/>
  <c r="K843" i="21"/>
  <c r="K842" i="21"/>
  <c r="K841" i="21"/>
  <c r="K840" i="21"/>
  <c r="K839" i="21"/>
  <c r="K838" i="21"/>
  <c r="K837" i="21"/>
  <c r="K836" i="21"/>
  <c r="K835" i="21"/>
  <c r="K834" i="21"/>
  <c r="K833" i="21"/>
  <c r="K832" i="21"/>
  <c r="K831" i="21"/>
  <c r="K830" i="21"/>
  <c r="K829" i="21"/>
  <c r="K828" i="21"/>
  <c r="K827" i="21"/>
  <c r="K826" i="21"/>
  <c r="K825" i="21"/>
  <c r="K824" i="21"/>
  <c r="K823" i="21"/>
  <c r="K822" i="21"/>
  <c r="K821" i="21"/>
  <c r="K820" i="21"/>
  <c r="K819" i="21"/>
  <c r="K818" i="21"/>
  <c r="K817" i="21"/>
  <c r="K816" i="21"/>
  <c r="K815" i="21"/>
  <c r="K814" i="21"/>
  <c r="K813" i="21"/>
  <c r="K812" i="21"/>
  <c r="K811" i="21"/>
  <c r="K810" i="21"/>
  <c r="K809" i="21"/>
  <c r="K808" i="21"/>
  <c r="K807" i="21"/>
  <c r="K806" i="21"/>
  <c r="K805" i="21"/>
  <c r="K804" i="21"/>
  <c r="K803" i="21"/>
  <c r="K802" i="21"/>
  <c r="K801" i="21"/>
  <c r="K800" i="21"/>
  <c r="K799" i="21"/>
  <c r="K798" i="21"/>
  <c r="K797" i="21"/>
  <c r="K796" i="21"/>
  <c r="K795" i="21"/>
  <c r="K794" i="21"/>
  <c r="K793" i="21"/>
  <c r="K792" i="21"/>
  <c r="K791" i="21"/>
  <c r="K790" i="21"/>
  <c r="K789" i="21"/>
  <c r="K788" i="21"/>
  <c r="K787" i="21"/>
  <c r="K786" i="21"/>
  <c r="K785" i="21"/>
  <c r="K784" i="21"/>
  <c r="K783" i="21"/>
  <c r="K782" i="21"/>
  <c r="K781" i="21"/>
  <c r="K780" i="21"/>
  <c r="K779" i="21"/>
  <c r="K778" i="21"/>
  <c r="K777" i="21"/>
  <c r="K776" i="21"/>
  <c r="K775" i="21"/>
  <c r="K774" i="21"/>
  <c r="K773" i="21"/>
  <c r="K772" i="21"/>
  <c r="K771" i="21"/>
  <c r="K770" i="21"/>
  <c r="K769" i="21"/>
  <c r="K768" i="21"/>
  <c r="K767" i="21"/>
  <c r="K766" i="21"/>
  <c r="K765" i="21"/>
  <c r="K764" i="21"/>
  <c r="K763" i="21"/>
  <c r="K762" i="21"/>
  <c r="K761" i="21"/>
  <c r="K760" i="21"/>
  <c r="K759" i="21"/>
  <c r="K758" i="21"/>
  <c r="K757" i="21"/>
  <c r="K756" i="21"/>
  <c r="K755" i="21"/>
  <c r="K754" i="21"/>
  <c r="K753" i="21"/>
  <c r="K752" i="21"/>
  <c r="K751" i="21"/>
  <c r="K750" i="21"/>
  <c r="K749" i="21"/>
  <c r="K748" i="21"/>
  <c r="K747" i="21"/>
  <c r="K746" i="21"/>
  <c r="K745" i="21"/>
  <c r="K744" i="21"/>
  <c r="K743" i="21"/>
  <c r="K742" i="21"/>
  <c r="K741" i="21"/>
  <c r="K740" i="21"/>
  <c r="K739" i="21"/>
  <c r="K738" i="21"/>
  <c r="K737" i="21"/>
  <c r="K736" i="21"/>
  <c r="K735" i="21"/>
  <c r="K734" i="21"/>
  <c r="K733" i="21"/>
  <c r="K732" i="21"/>
  <c r="K731" i="21"/>
  <c r="K730" i="21"/>
  <c r="K729" i="21"/>
  <c r="K728" i="21"/>
  <c r="K727" i="21"/>
  <c r="K726" i="21"/>
  <c r="K725" i="21"/>
  <c r="K724" i="21"/>
  <c r="K723" i="21"/>
  <c r="K722" i="21"/>
  <c r="K721" i="21"/>
  <c r="K720" i="21"/>
  <c r="K719" i="21"/>
  <c r="K718" i="21"/>
  <c r="K717" i="21"/>
  <c r="K716" i="21"/>
  <c r="K715" i="21"/>
  <c r="K714" i="21"/>
  <c r="K713" i="21"/>
  <c r="K712" i="21"/>
  <c r="K711" i="21"/>
  <c r="K710" i="21"/>
  <c r="K709" i="21"/>
  <c r="K708" i="21"/>
  <c r="K707" i="21"/>
  <c r="K706" i="21"/>
  <c r="K705" i="21"/>
  <c r="K704" i="21"/>
  <c r="K703" i="21"/>
  <c r="K702" i="21"/>
  <c r="K701" i="21"/>
  <c r="K700" i="21"/>
  <c r="K699" i="21"/>
  <c r="K698" i="21"/>
  <c r="K697" i="21"/>
  <c r="K696" i="21"/>
  <c r="K695" i="21"/>
  <c r="K694" i="21"/>
  <c r="K693" i="21"/>
  <c r="K692" i="21"/>
  <c r="K691" i="21"/>
  <c r="K690" i="21"/>
  <c r="K689" i="21"/>
  <c r="K688" i="21"/>
  <c r="K687" i="21"/>
  <c r="K686" i="21"/>
  <c r="K685" i="21"/>
  <c r="K684" i="21"/>
  <c r="K683" i="21"/>
  <c r="K682" i="21"/>
  <c r="K681" i="21"/>
  <c r="K680" i="21"/>
  <c r="K679" i="21"/>
  <c r="K678" i="21"/>
  <c r="K677" i="21"/>
  <c r="K676" i="21"/>
  <c r="K675" i="21"/>
  <c r="K674" i="21"/>
  <c r="K673" i="21"/>
  <c r="K672" i="21"/>
  <c r="K671" i="21"/>
  <c r="K670" i="21"/>
  <c r="K669" i="21"/>
  <c r="K668" i="21"/>
  <c r="K667" i="21"/>
  <c r="K666" i="21"/>
  <c r="K665" i="21"/>
  <c r="K664" i="21"/>
  <c r="K663" i="21"/>
  <c r="K662" i="21"/>
  <c r="K661" i="21"/>
  <c r="K660" i="21"/>
  <c r="K659" i="21"/>
  <c r="K658" i="21"/>
  <c r="K657" i="21"/>
  <c r="K656" i="21"/>
  <c r="K655" i="21"/>
  <c r="K654" i="21"/>
  <c r="K653" i="21"/>
  <c r="K652" i="21"/>
  <c r="K651" i="21"/>
  <c r="K650" i="21"/>
  <c r="K649" i="21"/>
  <c r="K648" i="21"/>
  <c r="K647" i="21"/>
  <c r="K646" i="21"/>
  <c r="K645" i="21"/>
  <c r="K644" i="21"/>
  <c r="K643" i="21"/>
  <c r="K642" i="21"/>
  <c r="K641" i="21"/>
  <c r="K640" i="21"/>
  <c r="K639" i="21"/>
  <c r="K638" i="21"/>
  <c r="K637" i="21"/>
  <c r="K636" i="21"/>
  <c r="K635" i="21"/>
  <c r="K634" i="21"/>
  <c r="K633" i="21"/>
  <c r="K632" i="21"/>
  <c r="K631" i="21"/>
  <c r="K630" i="21"/>
  <c r="K629" i="21"/>
  <c r="K628" i="21"/>
  <c r="K627" i="21"/>
  <c r="K626" i="21"/>
  <c r="K625" i="21"/>
  <c r="K624" i="21"/>
  <c r="K623" i="21"/>
  <c r="K622" i="21"/>
  <c r="K621" i="21"/>
  <c r="K620" i="21"/>
  <c r="K619" i="21"/>
  <c r="K618" i="21"/>
  <c r="K617" i="21"/>
  <c r="K616" i="21"/>
  <c r="K615" i="21"/>
  <c r="K614" i="21"/>
  <c r="K613" i="21"/>
  <c r="K612" i="21"/>
  <c r="K611" i="21"/>
  <c r="K610" i="21"/>
  <c r="K609" i="21"/>
  <c r="K608" i="21"/>
  <c r="K607" i="21"/>
  <c r="K606" i="21"/>
  <c r="K605" i="21"/>
  <c r="K604" i="21"/>
  <c r="K603" i="21"/>
  <c r="K602" i="21"/>
  <c r="K601" i="21"/>
  <c r="K600" i="21"/>
  <c r="K599" i="21"/>
  <c r="K598" i="21"/>
  <c r="K597" i="21"/>
  <c r="K596" i="21"/>
  <c r="K595" i="21"/>
  <c r="K594" i="21"/>
  <c r="K593" i="21"/>
  <c r="K592" i="21"/>
  <c r="K591" i="21"/>
  <c r="K590" i="21"/>
  <c r="K589" i="21"/>
  <c r="K588" i="21"/>
  <c r="K587" i="21"/>
  <c r="K586" i="21"/>
  <c r="K585" i="21"/>
  <c r="K584" i="21"/>
  <c r="K583" i="21"/>
  <c r="K582" i="21"/>
  <c r="K581" i="21"/>
  <c r="K580" i="21"/>
  <c r="K579" i="21"/>
  <c r="K578" i="21"/>
  <c r="K577" i="21"/>
  <c r="K576" i="21"/>
  <c r="K575" i="21"/>
  <c r="K574" i="21"/>
  <c r="K573" i="21"/>
  <c r="K572" i="21"/>
  <c r="K571" i="21"/>
  <c r="K570" i="21"/>
  <c r="K569" i="21"/>
  <c r="K568" i="21"/>
  <c r="K567" i="21"/>
  <c r="K566" i="21"/>
  <c r="K565" i="21"/>
  <c r="K564" i="21"/>
  <c r="K563" i="21"/>
  <c r="K562" i="21"/>
  <c r="K561" i="21"/>
  <c r="K560" i="21"/>
  <c r="K559" i="21"/>
  <c r="K558" i="21"/>
  <c r="K557" i="21"/>
  <c r="K556" i="21"/>
  <c r="K555" i="21"/>
  <c r="K554" i="21"/>
  <c r="K553" i="21"/>
  <c r="K552" i="21"/>
  <c r="K551" i="21"/>
  <c r="K550" i="21"/>
  <c r="K549" i="21"/>
  <c r="K548" i="21"/>
  <c r="K547" i="21"/>
  <c r="K546" i="21"/>
  <c r="K545" i="21"/>
  <c r="K544" i="21"/>
  <c r="K543" i="21"/>
  <c r="K542" i="21"/>
  <c r="K541" i="21"/>
  <c r="K540" i="21"/>
  <c r="K539" i="21"/>
  <c r="K538" i="21"/>
  <c r="K537" i="21"/>
  <c r="K536" i="21"/>
  <c r="K535" i="21"/>
  <c r="K534" i="21"/>
  <c r="K533" i="21"/>
  <c r="K532" i="21"/>
  <c r="K531" i="21"/>
  <c r="K530" i="21"/>
  <c r="K529" i="21"/>
  <c r="K528" i="21"/>
  <c r="K527" i="21"/>
  <c r="K526" i="21"/>
  <c r="K525" i="21"/>
  <c r="K524" i="21"/>
  <c r="K523" i="21"/>
  <c r="K522" i="21"/>
  <c r="K521" i="21"/>
  <c r="K520" i="21"/>
  <c r="K519" i="21"/>
  <c r="K518" i="21"/>
  <c r="K517" i="21"/>
  <c r="K516" i="21"/>
  <c r="K515" i="21"/>
  <c r="K514" i="21"/>
  <c r="K513" i="21"/>
  <c r="K512" i="21"/>
  <c r="K511" i="21"/>
  <c r="K510" i="21"/>
  <c r="K509" i="21"/>
  <c r="K508" i="21"/>
  <c r="K507" i="21"/>
  <c r="K506" i="21"/>
  <c r="K505" i="21"/>
  <c r="K504" i="21"/>
  <c r="K503" i="21"/>
  <c r="K502" i="21"/>
  <c r="K501" i="21"/>
  <c r="K500" i="21"/>
  <c r="K499" i="21"/>
  <c r="K498" i="21"/>
  <c r="K497" i="21"/>
  <c r="K496" i="21"/>
  <c r="K495" i="21"/>
  <c r="K494" i="21"/>
  <c r="K493" i="21"/>
  <c r="K492" i="21"/>
  <c r="K491" i="21"/>
  <c r="K490" i="21"/>
  <c r="K489" i="21"/>
  <c r="K488" i="21"/>
  <c r="K487" i="21"/>
  <c r="K486" i="21"/>
  <c r="K485" i="21"/>
  <c r="K484" i="21"/>
  <c r="K483" i="21"/>
  <c r="K482" i="21"/>
  <c r="K481" i="21"/>
  <c r="K480" i="21"/>
  <c r="K479" i="21"/>
  <c r="K478" i="21"/>
  <c r="K477" i="21"/>
  <c r="K476" i="21"/>
  <c r="K475" i="21"/>
  <c r="K474" i="21"/>
  <c r="K473" i="21"/>
  <c r="K472" i="21"/>
  <c r="K471" i="21"/>
  <c r="K470" i="21"/>
  <c r="K469" i="21"/>
  <c r="K468" i="21"/>
  <c r="K467" i="21"/>
  <c r="K466" i="21"/>
  <c r="K465" i="21"/>
  <c r="K464" i="21"/>
  <c r="K463" i="21"/>
  <c r="K462" i="21"/>
  <c r="K461" i="21"/>
  <c r="K460" i="21"/>
  <c r="K459" i="21"/>
  <c r="K458" i="21"/>
  <c r="K457" i="21"/>
  <c r="K456" i="21"/>
  <c r="K455" i="21"/>
  <c r="K454" i="21"/>
  <c r="K453" i="21"/>
  <c r="K452" i="21"/>
  <c r="K451" i="21"/>
  <c r="K450" i="21"/>
  <c r="K449" i="21"/>
  <c r="K448" i="21"/>
  <c r="K447" i="21"/>
  <c r="K446" i="21"/>
  <c r="K445" i="21"/>
  <c r="K444" i="21"/>
  <c r="K443" i="21"/>
  <c r="K442" i="21"/>
  <c r="K441" i="21"/>
  <c r="K440" i="21"/>
  <c r="K439" i="21"/>
  <c r="K438" i="21"/>
  <c r="K437" i="21"/>
  <c r="K436" i="21"/>
  <c r="K435" i="21"/>
  <c r="K434" i="21"/>
  <c r="K433" i="21"/>
  <c r="K432" i="21"/>
  <c r="K431" i="21"/>
  <c r="K430" i="21"/>
  <c r="K429" i="21"/>
  <c r="K428" i="21"/>
  <c r="K427" i="21"/>
  <c r="K426" i="21"/>
  <c r="K425" i="21"/>
  <c r="K424" i="21"/>
  <c r="K423" i="21"/>
  <c r="K422" i="21"/>
  <c r="K421" i="21"/>
  <c r="K420" i="21"/>
  <c r="K419" i="21"/>
  <c r="K418" i="21"/>
  <c r="K417" i="21"/>
  <c r="K416" i="21"/>
  <c r="K415" i="21"/>
  <c r="K414" i="21"/>
  <c r="K413" i="21"/>
  <c r="K412" i="21"/>
  <c r="K411" i="21"/>
  <c r="K410" i="21"/>
  <c r="K409" i="21"/>
  <c r="K408" i="21"/>
  <c r="K407" i="21"/>
  <c r="K406" i="21"/>
  <c r="K405" i="21"/>
  <c r="K404" i="21"/>
  <c r="K403" i="21"/>
  <c r="K402" i="21"/>
  <c r="K401" i="21"/>
  <c r="K400" i="21"/>
  <c r="K399" i="21"/>
  <c r="K398" i="21"/>
  <c r="K397" i="21"/>
  <c r="K396" i="21"/>
  <c r="K395" i="21"/>
  <c r="K394" i="21"/>
  <c r="K393" i="21"/>
  <c r="K392" i="21"/>
  <c r="K391" i="21"/>
  <c r="K390" i="21"/>
  <c r="K389" i="21"/>
  <c r="K388" i="21"/>
  <c r="K387" i="21"/>
  <c r="I29" i="21"/>
  <c r="M28" i="21"/>
  <c r="L28" i="21" s="1"/>
  <c r="H28" i="21"/>
  <c r="N24" i="21"/>
  <c r="J28" i="21"/>
  <c r="I30" i="22" l="1"/>
  <c r="J29" i="22"/>
  <c r="K28" i="22" s="1"/>
  <c r="K6" i="19"/>
  <c r="N28" i="21"/>
  <c r="O28" i="21" s="1"/>
  <c r="P28" i="21" s="1"/>
  <c r="M29" i="21" s="1"/>
  <c r="L29" i="21" s="1"/>
  <c r="I31" i="22"/>
  <c r="J30" i="22"/>
  <c r="K29" i="22" s="1"/>
  <c r="H30" i="22"/>
  <c r="H29" i="21"/>
  <c r="J29" i="21"/>
  <c r="K28" i="21" s="1"/>
  <c r="I30" i="21"/>
  <c r="M6" i="19" l="1"/>
  <c r="N29" i="21"/>
  <c r="O28" i="22"/>
  <c r="P28" i="22" s="1"/>
  <c r="M29" i="22" s="1"/>
  <c r="L29" i="22" s="1"/>
  <c r="H31" i="22"/>
  <c r="I32" i="22"/>
  <c r="J31" i="22"/>
  <c r="K30" i="22" s="1"/>
  <c r="J30" i="21"/>
  <c r="K29" i="21" s="1"/>
  <c r="I31" i="21"/>
  <c r="H30" i="21"/>
  <c r="Q8" i="14"/>
  <c r="I11" i="19" s="1"/>
  <c r="M8" i="14"/>
  <c r="J28" i="14" s="1"/>
  <c r="N24" i="14"/>
  <c r="N14" i="11"/>
  <c r="J5" i="11" s="1"/>
  <c r="L9" i="11"/>
  <c r="O5" i="11"/>
  <c r="J18" i="10"/>
  <c r="N14" i="10"/>
  <c r="J5" i="10" s="1"/>
  <c r="L9" i="10"/>
  <c r="O5" i="10"/>
  <c r="N14" i="2"/>
  <c r="J5" i="2" s="1"/>
  <c r="L9" i="2"/>
  <c r="J18" i="2"/>
  <c r="O5" i="2"/>
  <c r="O29" i="21" l="1"/>
  <c r="P29" i="21" s="1"/>
  <c r="M30" i="21" s="1"/>
  <c r="N29" i="22"/>
  <c r="I33" i="22"/>
  <c r="J32" i="22"/>
  <c r="K31" i="22" s="1"/>
  <c r="H32" i="22"/>
  <c r="I32" i="21"/>
  <c r="J31" i="21"/>
  <c r="K30" i="21" s="1"/>
  <c r="H31" i="21"/>
  <c r="C1" i="19"/>
  <c r="N30" i="21" l="1"/>
  <c r="L30" i="21"/>
  <c r="O30" i="21" s="1"/>
  <c r="P30" i="21" s="1"/>
  <c r="M31" i="21" s="1"/>
  <c r="L31" i="21" s="1"/>
  <c r="I34" i="22"/>
  <c r="J33" i="22"/>
  <c r="K32" i="22" s="1"/>
  <c r="H33" i="22"/>
  <c r="O29" i="22"/>
  <c r="P29" i="22" s="1"/>
  <c r="M30" i="22" s="1"/>
  <c r="L30" i="22" s="1"/>
  <c r="H32" i="21"/>
  <c r="I33" i="21"/>
  <c r="J32" i="21"/>
  <c r="K31" i="21" s="1"/>
  <c r="N30" i="22" l="1"/>
  <c r="I35" i="22"/>
  <c r="J34" i="22"/>
  <c r="K33" i="22" s="1"/>
  <c r="H34" i="22"/>
  <c r="N31" i="21"/>
  <c r="I34" i="21"/>
  <c r="J33" i="21"/>
  <c r="K32" i="21" s="1"/>
  <c r="H33" i="21"/>
  <c r="C9" i="15"/>
  <c r="J9" i="15" l="1"/>
  <c r="H35" i="22"/>
  <c r="I36" i="22"/>
  <c r="J35" i="22"/>
  <c r="K34" i="22" s="1"/>
  <c r="O30" i="22"/>
  <c r="P30" i="22" s="1"/>
  <c r="M31" i="22" s="1"/>
  <c r="L31" i="22" s="1"/>
  <c r="J34" i="21"/>
  <c r="K33" i="21" s="1"/>
  <c r="I35" i="21"/>
  <c r="H34" i="21"/>
  <c r="O31" i="21"/>
  <c r="P31" i="21" s="1"/>
  <c r="M32" i="21" s="1"/>
  <c r="L32" i="21" s="1"/>
  <c r="C10" i="15"/>
  <c r="L10" i="15" l="1"/>
  <c r="J10" i="15"/>
  <c r="N31" i="22"/>
  <c r="J36" i="22"/>
  <c r="K35" i="22" s="1"/>
  <c r="H36" i="22"/>
  <c r="I37" i="22"/>
  <c r="N32" i="21"/>
  <c r="I36" i="21"/>
  <c r="J35" i="21"/>
  <c r="K34" i="21" s="1"/>
  <c r="H35" i="21"/>
  <c r="C11" i="15"/>
  <c r="I29" i="14"/>
  <c r="I30" i="14" s="1"/>
  <c r="I31" i="14" s="1"/>
  <c r="I32" i="14" s="1"/>
  <c r="I33" i="14" s="1"/>
  <c r="I34" i="14" s="1"/>
  <c r="I35" i="14" s="1"/>
  <c r="I36" i="14" s="1"/>
  <c r="I37" i="14" s="1"/>
  <c r="I38" i="14" s="1"/>
  <c r="I39" i="14" s="1"/>
  <c r="I40" i="14" s="1"/>
  <c r="I41" i="14" s="1"/>
  <c r="I42" i="14" s="1"/>
  <c r="I43" i="14" s="1"/>
  <c r="I44" i="14" s="1"/>
  <c r="I45" i="14" s="1"/>
  <c r="I46" i="14" s="1"/>
  <c r="I47" i="14" s="1"/>
  <c r="I48" i="14" s="1"/>
  <c r="I49" i="14" s="1"/>
  <c r="I50" i="14" s="1"/>
  <c r="I51" i="14" s="1"/>
  <c r="I52" i="14" s="1"/>
  <c r="I53" i="14" s="1"/>
  <c r="I54" i="14" s="1"/>
  <c r="I55" i="14" s="1"/>
  <c r="I56" i="14" s="1"/>
  <c r="I57" i="14" s="1"/>
  <c r="I58" i="14" s="1"/>
  <c r="I59" i="14" s="1"/>
  <c r="I60" i="14" s="1"/>
  <c r="I61" i="14" s="1"/>
  <c r="I62" i="14" s="1"/>
  <c r="I63" i="14" s="1"/>
  <c r="I64" i="14" s="1"/>
  <c r="I65" i="14" s="1"/>
  <c r="I66" i="14" s="1"/>
  <c r="I67" i="14" s="1"/>
  <c r="I68" i="14" s="1"/>
  <c r="I69" i="14" s="1"/>
  <c r="I70" i="14" s="1"/>
  <c r="I71" i="14" s="1"/>
  <c r="I72" i="14" s="1"/>
  <c r="I73" i="14" s="1"/>
  <c r="I74" i="14" s="1"/>
  <c r="I75" i="14" s="1"/>
  <c r="I76" i="14" s="1"/>
  <c r="I77" i="14" s="1"/>
  <c r="I78" i="14" s="1"/>
  <c r="I79" i="14" s="1"/>
  <c r="K844" i="14"/>
  <c r="K843" i="14"/>
  <c r="K842" i="14"/>
  <c r="K841" i="14"/>
  <c r="K840" i="14"/>
  <c r="K839" i="14"/>
  <c r="K838" i="14"/>
  <c r="K837" i="14"/>
  <c r="K836" i="14"/>
  <c r="K835" i="14"/>
  <c r="K834" i="14"/>
  <c r="K833" i="14"/>
  <c r="K832" i="14"/>
  <c r="K831" i="14"/>
  <c r="K830" i="14"/>
  <c r="K829" i="14"/>
  <c r="K828" i="14"/>
  <c r="K827" i="14"/>
  <c r="K826" i="14"/>
  <c r="K825" i="14"/>
  <c r="K824" i="14"/>
  <c r="K823" i="14"/>
  <c r="K822" i="14"/>
  <c r="K821" i="14"/>
  <c r="K820" i="14"/>
  <c r="K819" i="14"/>
  <c r="K818" i="14"/>
  <c r="K817" i="14"/>
  <c r="K816" i="14"/>
  <c r="K815" i="14"/>
  <c r="K814" i="14"/>
  <c r="K813" i="14"/>
  <c r="K812" i="14"/>
  <c r="K811" i="14"/>
  <c r="K810" i="14"/>
  <c r="K809" i="14"/>
  <c r="K808" i="14"/>
  <c r="K807" i="14"/>
  <c r="K806" i="14"/>
  <c r="K805" i="14"/>
  <c r="K804" i="14"/>
  <c r="K803" i="14"/>
  <c r="K802" i="14"/>
  <c r="K801" i="14"/>
  <c r="K800" i="14"/>
  <c r="K799" i="14"/>
  <c r="K798" i="14"/>
  <c r="K797" i="14"/>
  <c r="K796" i="14"/>
  <c r="K795" i="14"/>
  <c r="K794" i="14"/>
  <c r="K793" i="14"/>
  <c r="K792" i="14"/>
  <c r="K791" i="14"/>
  <c r="K790" i="14"/>
  <c r="K789" i="14"/>
  <c r="K788" i="14"/>
  <c r="K787" i="14"/>
  <c r="K786" i="14"/>
  <c r="K785" i="14"/>
  <c r="K784" i="14"/>
  <c r="K783" i="14"/>
  <c r="K782" i="14"/>
  <c r="K781" i="14"/>
  <c r="K780" i="14"/>
  <c r="K779" i="14"/>
  <c r="K778" i="14"/>
  <c r="K777" i="14"/>
  <c r="K776" i="14"/>
  <c r="K775" i="14"/>
  <c r="K774" i="14"/>
  <c r="K773" i="14"/>
  <c r="K772" i="14"/>
  <c r="K771" i="14"/>
  <c r="K770" i="14"/>
  <c r="K769" i="14"/>
  <c r="K768" i="14"/>
  <c r="K767" i="14"/>
  <c r="K766" i="14"/>
  <c r="K765" i="14"/>
  <c r="K764" i="14"/>
  <c r="K763" i="14"/>
  <c r="K762" i="14"/>
  <c r="K761" i="14"/>
  <c r="K760" i="14"/>
  <c r="K759" i="14"/>
  <c r="K758" i="14"/>
  <c r="K757" i="14"/>
  <c r="K756" i="14"/>
  <c r="K755" i="14"/>
  <c r="K754" i="14"/>
  <c r="K753" i="14"/>
  <c r="K752" i="14"/>
  <c r="K751" i="14"/>
  <c r="K750" i="14"/>
  <c r="K749" i="14"/>
  <c r="K748" i="14"/>
  <c r="K747" i="14"/>
  <c r="K746" i="14"/>
  <c r="K745" i="14"/>
  <c r="K744" i="14"/>
  <c r="K743" i="14"/>
  <c r="K742" i="14"/>
  <c r="K741" i="14"/>
  <c r="K740" i="14"/>
  <c r="K739" i="14"/>
  <c r="K738" i="14"/>
  <c r="K737" i="14"/>
  <c r="K736" i="14"/>
  <c r="K735" i="14"/>
  <c r="K734" i="14"/>
  <c r="K733" i="14"/>
  <c r="K732" i="14"/>
  <c r="K731" i="14"/>
  <c r="K730" i="14"/>
  <c r="K729" i="14"/>
  <c r="K728" i="14"/>
  <c r="K727" i="14"/>
  <c r="K726" i="14"/>
  <c r="K725" i="14"/>
  <c r="K724" i="14"/>
  <c r="K723" i="14"/>
  <c r="K722" i="14"/>
  <c r="K721" i="14"/>
  <c r="K720" i="14"/>
  <c r="K719" i="14"/>
  <c r="K718" i="14"/>
  <c r="K717" i="14"/>
  <c r="K716" i="14"/>
  <c r="K715" i="14"/>
  <c r="K714" i="14"/>
  <c r="K713" i="14"/>
  <c r="K712" i="14"/>
  <c r="K711" i="14"/>
  <c r="K710" i="14"/>
  <c r="K709" i="14"/>
  <c r="K708" i="14"/>
  <c r="K707" i="14"/>
  <c r="K706" i="14"/>
  <c r="K705" i="14"/>
  <c r="K704" i="14"/>
  <c r="K703" i="14"/>
  <c r="K702" i="14"/>
  <c r="K701" i="14"/>
  <c r="K700" i="14"/>
  <c r="K699" i="14"/>
  <c r="K698" i="14"/>
  <c r="K697" i="14"/>
  <c r="K696" i="14"/>
  <c r="K695" i="14"/>
  <c r="K694" i="14"/>
  <c r="K693" i="14"/>
  <c r="K692" i="14"/>
  <c r="K691" i="14"/>
  <c r="K690" i="14"/>
  <c r="K689" i="14"/>
  <c r="K688" i="14"/>
  <c r="K687" i="14"/>
  <c r="K686" i="14"/>
  <c r="K685" i="14"/>
  <c r="K684" i="14"/>
  <c r="K683" i="14"/>
  <c r="K682" i="14"/>
  <c r="K681" i="14"/>
  <c r="K680" i="14"/>
  <c r="K679" i="14"/>
  <c r="K678" i="14"/>
  <c r="K677" i="14"/>
  <c r="K676" i="14"/>
  <c r="K675" i="14"/>
  <c r="K674" i="14"/>
  <c r="K673" i="14"/>
  <c r="K672" i="14"/>
  <c r="K671" i="14"/>
  <c r="K670" i="14"/>
  <c r="K669" i="14"/>
  <c r="K668" i="14"/>
  <c r="K667" i="14"/>
  <c r="K666" i="14"/>
  <c r="K665" i="14"/>
  <c r="K664" i="14"/>
  <c r="K663" i="14"/>
  <c r="K662" i="14"/>
  <c r="K661" i="14"/>
  <c r="K660" i="14"/>
  <c r="K659" i="14"/>
  <c r="K658" i="14"/>
  <c r="K657" i="14"/>
  <c r="K656" i="14"/>
  <c r="K655" i="14"/>
  <c r="K654" i="14"/>
  <c r="K653" i="14"/>
  <c r="K652" i="14"/>
  <c r="K651" i="14"/>
  <c r="K650" i="14"/>
  <c r="K649" i="14"/>
  <c r="K648" i="14"/>
  <c r="K647" i="14"/>
  <c r="K646" i="14"/>
  <c r="K645" i="14"/>
  <c r="K644" i="14"/>
  <c r="K643" i="14"/>
  <c r="K642" i="14"/>
  <c r="K641" i="14"/>
  <c r="K640" i="14"/>
  <c r="K639" i="14"/>
  <c r="K638" i="14"/>
  <c r="K637" i="14"/>
  <c r="K636" i="14"/>
  <c r="K635" i="14"/>
  <c r="K634" i="14"/>
  <c r="K633" i="14"/>
  <c r="K632" i="14"/>
  <c r="K631" i="14"/>
  <c r="K630" i="14"/>
  <c r="K629" i="14"/>
  <c r="K628" i="14"/>
  <c r="K627" i="14"/>
  <c r="K626" i="14"/>
  <c r="K625" i="14"/>
  <c r="K624" i="14"/>
  <c r="K623" i="14"/>
  <c r="K622" i="14"/>
  <c r="K621" i="14"/>
  <c r="K620" i="14"/>
  <c r="K619" i="14"/>
  <c r="K618" i="14"/>
  <c r="K617" i="14"/>
  <c r="K616" i="14"/>
  <c r="K615" i="14"/>
  <c r="K614" i="14"/>
  <c r="K613" i="14"/>
  <c r="K612" i="14"/>
  <c r="K611" i="14"/>
  <c r="K610" i="14"/>
  <c r="K609" i="14"/>
  <c r="K608" i="14"/>
  <c r="K607" i="14"/>
  <c r="K606" i="14"/>
  <c r="K605" i="14"/>
  <c r="K604" i="14"/>
  <c r="K603" i="14"/>
  <c r="K602" i="14"/>
  <c r="K601" i="14"/>
  <c r="K600" i="14"/>
  <c r="K599" i="14"/>
  <c r="K598" i="14"/>
  <c r="K597" i="14"/>
  <c r="K596" i="14"/>
  <c r="K595" i="14"/>
  <c r="K594" i="14"/>
  <c r="K593" i="14"/>
  <c r="K592" i="14"/>
  <c r="K591" i="14"/>
  <c r="K590" i="14"/>
  <c r="K589" i="14"/>
  <c r="K588" i="14"/>
  <c r="K587" i="14"/>
  <c r="K586" i="14"/>
  <c r="K585" i="14"/>
  <c r="K584" i="14"/>
  <c r="K583" i="14"/>
  <c r="K582" i="14"/>
  <c r="K581" i="14"/>
  <c r="K580" i="14"/>
  <c r="K579" i="14"/>
  <c r="K578" i="14"/>
  <c r="K577" i="14"/>
  <c r="K576" i="14"/>
  <c r="K575" i="14"/>
  <c r="K574" i="14"/>
  <c r="K573" i="14"/>
  <c r="K572" i="14"/>
  <c r="K571" i="14"/>
  <c r="K570" i="14"/>
  <c r="K569" i="14"/>
  <c r="K568" i="14"/>
  <c r="K567" i="14"/>
  <c r="K566" i="14"/>
  <c r="K565" i="14"/>
  <c r="K564" i="14"/>
  <c r="K563" i="14"/>
  <c r="K562" i="14"/>
  <c r="K561" i="14"/>
  <c r="K560" i="14"/>
  <c r="K559" i="14"/>
  <c r="K558" i="14"/>
  <c r="K557" i="14"/>
  <c r="K556" i="14"/>
  <c r="K555" i="14"/>
  <c r="K554" i="14"/>
  <c r="K553" i="14"/>
  <c r="K552" i="14"/>
  <c r="K551" i="14"/>
  <c r="K550" i="14"/>
  <c r="K549" i="14"/>
  <c r="K548" i="14"/>
  <c r="K547" i="14"/>
  <c r="K546" i="14"/>
  <c r="K545" i="14"/>
  <c r="K544" i="14"/>
  <c r="K543" i="14"/>
  <c r="K542" i="14"/>
  <c r="K541" i="14"/>
  <c r="K540" i="14"/>
  <c r="K539" i="14"/>
  <c r="K538" i="14"/>
  <c r="K537" i="14"/>
  <c r="K536" i="14"/>
  <c r="K535" i="14"/>
  <c r="K534" i="14"/>
  <c r="K533" i="14"/>
  <c r="K532" i="14"/>
  <c r="K531" i="14"/>
  <c r="K530" i="14"/>
  <c r="K529" i="14"/>
  <c r="K528" i="14"/>
  <c r="K527" i="14"/>
  <c r="K526" i="14"/>
  <c r="K525" i="14"/>
  <c r="K524" i="14"/>
  <c r="K523" i="14"/>
  <c r="K522" i="14"/>
  <c r="K521" i="14"/>
  <c r="K520" i="14"/>
  <c r="K519" i="14"/>
  <c r="K518" i="14"/>
  <c r="K517" i="14"/>
  <c r="K516" i="14"/>
  <c r="K515" i="14"/>
  <c r="K514" i="14"/>
  <c r="K513" i="14"/>
  <c r="K512" i="14"/>
  <c r="K511" i="14"/>
  <c r="K510" i="14"/>
  <c r="K509" i="14"/>
  <c r="K508" i="14"/>
  <c r="K507" i="14"/>
  <c r="K506" i="14"/>
  <c r="K505" i="14"/>
  <c r="K504" i="14"/>
  <c r="K503" i="14"/>
  <c r="K502" i="14"/>
  <c r="K501" i="14"/>
  <c r="K500" i="14"/>
  <c r="K499" i="14"/>
  <c r="K498" i="14"/>
  <c r="K497" i="14"/>
  <c r="K496" i="14"/>
  <c r="K495" i="14"/>
  <c r="K494" i="14"/>
  <c r="K493" i="14"/>
  <c r="K492" i="14"/>
  <c r="K491" i="14"/>
  <c r="K490" i="14"/>
  <c r="K489" i="14"/>
  <c r="K488" i="14"/>
  <c r="K487" i="14"/>
  <c r="K486" i="14"/>
  <c r="K485" i="14"/>
  <c r="K484" i="14"/>
  <c r="K483" i="14"/>
  <c r="K482" i="14"/>
  <c r="K481" i="14"/>
  <c r="K480" i="14"/>
  <c r="K479" i="14"/>
  <c r="K478" i="14"/>
  <c r="K477" i="14"/>
  <c r="K476" i="14"/>
  <c r="K475" i="14"/>
  <c r="K474" i="14"/>
  <c r="K473" i="14"/>
  <c r="K472" i="14"/>
  <c r="K471" i="14"/>
  <c r="K470" i="14"/>
  <c r="K469" i="14"/>
  <c r="K468" i="14"/>
  <c r="K467" i="14"/>
  <c r="K466" i="14"/>
  <c r="K465" i="14"/>
  <c r="K464" i="14"/>
  <c r="K463" i="14"/>
  <c r="K462" i="14"/>
  <c r="K461" i="14"/>
  <c r="K460" i="14"/>
  <c r="K459" i="14"/>
  <c r="K458" i="14"/>
  <c r="K457" i="14"/>
  <c r="K456" i="14"/>
  <c r="K455" i="14"/>
  <c r="K454" i="14"/>
  <c r="K453" i="14"/>
  <c r="K452" i="14"/>
  <c r="K451" i="14"/>
  <c r="K450" i="14"/>
  <c r="K449" i="14"/>
  <c r="K448" i="14"/>
  <c r="K447" i="14"/>
  <c r="K446" i="14"/>
  <c r="K445" i="14"/>
  <c r="K444" i="14"/>
  <c r="K443" i="14"/>
  <c r="K442" i="14"/>
  <c r="K441" i="14"/>
  <c r="K440" i="14"/>
  <c r="K439" i="14"/>
  <c r="K438" i="14"/>
  <c r="K437" i="14"/>
  <c r="K436" i="14"/>
  <c r="K435" i="14"/>
  <c r="K434" i="14"/>
  <c r="K433" i="14"/>
  <c r="K432" i="14"/>
  <c r="K431" i="14"/>
  <c r="K430" i="14"/>
  <c r="K429" i="14"/>
  <c r="K428" i="14"/>
  <c r="K427" i="14"/>
  <c r="K426" i="14"/>
  <c r="K425" i="14"/>
  <c r="K424" i="14"/>
  <c r="K423" i="14"/>
  <c r="K422" i="14"/>
  <c r="K421" i="14"/>
  <c r="K420" i="14"/>
  <c r="K419" i="14"/>
  <c r="K418" i="14"/>
  <c r="K417" i="14"/>
  <c r="K416" i="14"/>
  <c r="K415" i="14"/>
  <c r="K414" i="14"/>
  <c r="K413" i="14"/>
  <c r="K412" i="14"/>
  <c r="K411" i="14"/>
  <c r="K410" i="14"/>
  <c r="K409" i="14"/>
  <c r="K408" i="14"/>
  <c r="K407" i="14"/>
  <c r="K406" i="14"/>
  <c r="K405" i="14"/>
  <c r="K404" i="14"/>
  <c r="K403" i="14"/>
  <c r="K402" i="14"/>
  <c r="K401" i="14"/>
  <c r="K400" i="14"/>
  <c r="K399" i="14"/>
  <c r="K398" i="14"/>
  <c r="K397" i="14"/>
  <c r="K396" i="14"/>
  <c r="K395" i="14"/>
  <c r="K394" i="14"/>
  <c r="K393" i="14"/>
  <c r="K392" i="14"/>
  <c r="K391" i="14"/>
  <c r="K390" i="14"/>
  <c r="K389" i="14"/>
  <c r="K388" i="14"/>
  <c r="K387" i="14"/>
  <c r="M28" i="14"/>
  <c r="L28" i="14" s="1"/>
  <c r="I6" i="19" s="1"/>
  <c r="B6" i="19" s="1"/>
  <c r="H28" i="14"/>
  <c r="I80" i="14" l="1"/>
  <c r="J79" i="14"/>
  <c r="L11" i="15"/>
  <c r="J11" i="15"/>
  <c r="I38" i="22"/>
  <c r="J37" i="22"/>
  <c r="K36" i="22" s="1"/>
  <c r="H37" i="22"/>
  <c r="O31" i="22"/>
  <c r="P31" i="22" s="1"/>
  <c r="M32" i="22" s="1"/>
  <c r="L32" i="22" s="1"/>
  <c r="H36" i="21"/>
  <c r="I37" i="21"/>
  <c r="J36" i="21"/>
  <c r="K35" i="21" s="1"/>
  <c r="O32" i="21"/>
  <c r="P32" i="21" s="1"/>
  <c r="M33" i="21" s="1"/>
  <c r="L33" i="21" s="1"/>
  <c r="C12" i="15"/>
  <c r="N28" i="14"/>
  <c r="J29" i="14"/>
  <c r="H29" i="14"/>
  <c r="I81" i="14" l="1"/>
  <c r="J80" i="14"/>
  <c r="L12" i="15"/>
  <c r="J12" i="15"/>
  <c r="N32" i="22"/>
  <c r="H38" i="22"/>
  <c r="I39" i="22"/>
  <c r="J38" i="22"/>
  <c r="K37" i="22" s="1"/>
  <c r="N33" i="21"/>
  <c r="J37" i="21"/>
  <c r="K36" i="21" s="1"/>
  <c r="I38" i="21"/>
  <c r="H37" i="21"/>
  <c r="C13" i="15"/>
  <c r="O28" i="14"/>
  <c r="P28" i="14" s="1"/>
  <c r="M29" i="14" s="1"/>
  <c r="L29" i="14" s="1"/>
  <c r="K28" i="14"/>
  <c r="J30" i="14"/>
  <c r="H30" i="14"/>
  <c r="M18" i="11"/>
  <c r="K834" i="11"/>
  <c r="K833" i="11"/>
  <c r="K832" i="11"/>
  <c r="K831" i="11"/>
  <c r="K830" i="11"/>
  <c r="K829" i="11"/>
  <c r="K828" i="11"/>
  <c r="K827" i="11"/>
  <c r="K826" i="11"/>
  <c r="K825" i="11"/>
  <c r="K824" i="11"/>
  <c r="K823" i="11"/>
  <c r="K822" i="11"/>
  <c r="K821" i="11"/>
  <c r="K820" i="11"/>
  <c r="K819" i="11"/>
  <c r="K818" i="11"/>
  <c r="K817" i="11"/>
  <c r="K816" i="11"/>
  <c r="K815" i="11"/>
  <c r="K814" i="11"/>
  <c r="K813" i="11"/>
  <c r="K812" i="11"/>
  <c r="K811" i="11"/>
  <c r="K810" i="11"/>
  <c r="K809" i="11"/>
  <c r="K808" i="11"/>
  <c r="K807" i="11"/>
  <c r="K806" i="11"/>
  <c r="K805" i="11"/>
  <c r="K804" i="11"/>
  <c r="K803" i="11"/>
  <c r="K802" i="11"/>
  <c r="K801" i="11"/>
  <c r="K800" i="11"/>
  <c r="K799" i="11"/>
  <c r="K798" i="11"/>
  <c r="K797" i="11"/>
  <c r="K796" i="11"/>
  <c r="K795" i="11"/>
  <c r="K794" i="11"/>
  <c r="K793" i="11"/>
  <c r="K792" i="11"/>
  <c r="K791" i="11"/>
  <c r="K790" i="11"/>
  <c r="K789" i="11"/>
  <c r="K788" i="11"/>
  <c r="K787" i="11"/>
  <c r="K786" i="11"/>
  <c r="K785" i="11"/>
  <c r="K784" i="11"/>
  <c r="K783" i="11"/>
  <c r="K782" i="11"/>
  <c r="K781" i="11"/>
  <c r="K780" i="11"/>
  <c r="K779" i="11"/>
  <c r="K778" i="11"/>
  <c r="K777" i="11"/>
  <c r="K776" i="11"/>
  <c r="K775" i="11"/>
  <c r="K774" i="11"/>
  <c r="K773" i="11"/>
  <c r="K772" i="11"/>
  <c r="K771" i="11"/>
  <c r="K770" i="11"/>
  <c r="K769" i="11"/>
  <c r="K768" i="11"/>
  <c r="K767" i="11"/>
  <c r="K766" i="11"/>
  <c r="K765" i="11"/>
  <c r="K764" i="11"/>
  <c r="K763" i="11"/>
  <c r="K762" i="11"/>
  <c r="K761" i="11"/>
  <c r="K760" i="11"/>
  <c r="K759" i="11"/>
  <c r="K758" i="11"/>
  <c r="K757" i="11"/>
  <c r="K756" i="11"/>
  <c r="K755" i="11"/>
  <c r="K754" i="11"/>
  <c r="K753" i="11"/>
  <c r="K752" i="11"/>
  <c r="K751" i="11"/>
  <c r="K750" i="11"/>
  <c r="K749" i="11"/>
  <c r="K748" i="11"/>
  <c r="K747" i="11"/>
  <c r="K746" i="11"/>
  <c r="K745" i="11"/>
  <c r="K744" i="11"/>
  <c r="K743" i="11"/>
  <c r="K742" i="11"/>
  <c r="K741" i="11"/>
  <c r="K740" i="11"/>
  <c r="K739" i="11"/>
  <c r="K738" i="11"/>
  <c r="K737" i="11"/>
  <c r="K736" i="11"/>
  <c r="K735" i="11"/>
  <c r="K734" i="11"/>
  <c r="K733" i="11"/>
  <c r="K732" i="11"/>
  <c r="K731" i="11"/>
  <c r="K730" i="11"/>
  <c r="K729" i="11"/>
  <c r="K728" i="11"/>
  <c r="K727" i="11"/>
  <c r="K726" i="11"/>
  <c r="K725" i="11"/>
  <c r="K724" i="11"/>
  <c r="K723" i="11"/>
  <c r="K722" i="11"/>
  <c r="K721" i="11"/>
  <c r="K720" i="11"/>
  <c r="K719" i="11"/>
  <c r="K718" i="11"/>
  <c r="K717" i="11"/>
  <c r="K716" i="11"/>
  <c r="K715" i="11"/>
  <c r="K714" i="11"/>
  <c r="K713" i="11"/>
  <c r="K712" i="11"/>
  <c r="K711" i="11"/>
  <c r="K710" i="11"/>
  <c r="K709" i="11"/>
  <c r="K708" i="11"/>
  <c r="K707" i="11"/>
  <c r="K706" i="11"/>
  <c r="K705" i="11"/>
  <c r="K704" i="11"/>
  <c r="K703" i="11"/>
  <c r="K702" i="11"/>
  <c r="K701" i="11"/>
  <c r="K700" i="11"/>
  <c r="K699" i="11"/>
  <c r="K698" i="11"/>
  <c r="K697" i="11"/>
  <c r="K696" i="11"/>
  <c r="K695" i="11"/>
  <c r="K694" i="11"/>
  <c r="K693" i="11"/>
  <c r="K692" i="11"/>
  <c r="K691" i="11"/>
  <c r="K690" i="11"/>
  <c r="K689" i="11"/>
  <c r="K688" i="11"/>
  <c r="K687" i="11"/>
  <c r="K686" i="11"/>
  <c r="K685" i="11"/>
  <c r="K684" i="11"/>
  <c r="K683" i="11"/>
  <c r="K682" i="11"/>
  <c r="K681" i="11"/>
  <c r="K680" i="11"/>
  <c r="K679" i="11"/>
  <c r="K678" i="11"/>
  <c r="K677" i="11"/>
  <c r="K676" i="11"/>
  <c r="K675" i="11"/>
  <c r="K674" i="11"/>
  <c r="K673" i="11"/>
  <c r="K672" i="11"/>
  <c r="K671" i="11"/>
  <c r="K670" i="11"/>
  <c r="K669" i="11"/>
  <c r="K668" i="11"/>
  <c r="K667" i="11"/>
  <c r="K666" i="11"/>
  <c r="K665" i="11"/>
  <c r="K664" i="11"/>
  <c r="K663" i="11"/>
  <c r="K662" i="11"/>
  <c r="K661" i="11"/>
  <c r="K660" i="11"/>
  <c r="K659" i="11"/>
  <c r="K658" i="11"/>
  <c r="K657" i="11"/>
  <c r="K656" i="11"/>
  <c r="K655" i="11"/>
  <c r="K654" i="11"/>
  <c r="K653" i="11"/>
  <c r="K652" i="11"/>
  <c r="K651" i="11"/>
  <c r="K650" i="11"/>
  <c r="K649" i="11"/>
  <c r="K648" i="11"/>
  <c r="K647" i="11"/>
  <c r="K646" i="11"/>
  <c r="K645" i="11"/>
  <c r="K644" i="11"/>
  <c r="K643" i="11"/>
  <c r="K642" i="11"/>
  <c r="K641" i="11"/>
  <c r="K640" i="11"/>
  <c r="K639" i="11"/>
  <c r="K638" i="11"/>
  <c r="K637" i="11"/>
  <c r="K636" i="11"/>
  <c r="K635" i="11"/>
  <c r="K634" i="11"/>
  <c r="K633" i="11"/>
  <c r="K632" i="11"/>
  <c r="K631" i="11"/>
  <c r="K630" i="11"/>
  <c r="K629" i="11"/>
  <c r="K628" i="11"/>
  <c r="K627" i="11"/>
  <c r="K626" i="11"/>
  <c r="K625" i="11"/>
  <c r="K624" i="11"/>
  <c r="K623" i="11"/>
  <c r="K622" i="11"/>
  <c r="K621" i="11"/>
  <c r="K620" i="11"/>
  <c r="K619" i="11"/>
  <c r="K618" i="11"/>
  <c r="K617" i="11"/>
  <c r="K616" i="11"/>
  <c r="K615" i="11"/>
  <c r="K614" i="11"/>
  <c r="K613" i="11"/>
  <c r="K612" i="11"/>
  <c r="K611" i="11"/>
  <c r="K610" i="11"/>
  <c r="K609" i="11"/>
  <c r="K608" i="11"/>
  <c r="K607" i="11"/>
  <c r="K606" i="11"/>
  <c r="K605" i="11"/>
  <c r="K604" i="11"/>
  <c r="K603" i="11"/>
  <c r="K602" i="11"/>
  <c r="K601" i="11"/>
  <c r="K600" i="11"/>
  <c r="K599" i="11"/>
  <c r="K598" i="11"/>
  <c r="K597" i="11"/>
  <c r="K596" i="11"/>
  <c r="K595" i="11"/>
  <c r="K594" i="11"/>
  <c r="K593" i="11"/>
  <c r="K592" i="11"/>
  <c r="K591" i="11"/>
  <c r="K590" i="11"/>
  <c r="K589" i="11"/>
  <c r="K588" i="11"/>
  <c r="K587" i="11"/>
  <c r="K586" i="11"/>
  <c r="K585" i="11"/>
  <c r="K584" i="11"/>
  <c r="K583" i="11"/>
  <c r="K582" i="11"/>
  <c r="K581" i="11"/>
  <c r="K580" i="11"/>
  <c r="K579" i="11"/>
  <c r="K578" i="11"/>
  <c r="K577" i="11"/>
  <c r="K576" i="11"/>
  <c r="K575" i="11"/>
  <c r="K574" i="11"/>
  <c r="K573" i="11"/>
  <c r="K572" i="11"/>
  <c r="K571" i="11"/>
  <c r="K570" i="11"/>
  <c r="K569" i="11"/>
  <c r="K568" i="11"/>
  <c r="K567" i="11"/>
  <c r="K566" i="11"/>
  <c r="K565" i="11"/>
  <c r="K564" i="11"/>
  <c r="K563" i="11"/>
  <c r="K562" i="11"/>
  <c r="K561" i="11"/>
  <c r="K560" i="11"/>
  <c r="K559" i="11"/>
  <c r="K558" i="11"/>
  <c r="K557" i="11"/>
  <c r="K556" i="11"/>
  <c r="K555" i="11"/>
  <c r="K554" i="11"/>
  <c r="K553" i="11"/>
  <c r="K552" i="11"/>
  <c r="K551" i="11"/>
  <c r="K550" i="11"/>
  <c r="K549" i="11"/>
  <c r="K548" i="11"/>
  <c r="K547" i="11"/>
  <c r="K546" i="11"/>
  <c r="K545" i="11"/>
  <c r="K544" i="11"/>
  <c r="K543" i="11"/>
  <c r="K542" i="11"/>
  <c r="K541" i="11"/>
  <c r="K540" i="11"/>
  <c r="K539" i="11"/>
  <c r="K538" i="11"/>
  <c r="K537" i="11"/>
  <c r="K536" i="11"/>
  <c r="K535" i="11"/>
  <c r="K534" i="11"/>
  <c r="K533" i="11"/>
  <c r="K532" i="11"/>
  <c r="K531" i="11"/>
  <c r="K530" i="11"/>
  <c r="K529" i="11"/>
  <c r="K528" i="11"/>
  <c r="K527" i="11"/>
  <c r="K526" i="11"/>
  <c r="K525" i="11"/>
  <c r="K524" i="11"/>
  <c r="K523" i="11"/>
  <c r="K522" i="11"/>
  <c r="K521" i="11"/>
  <c r="K520" i="11"/>
  <c r="K519" i="11"/>
  <c r="K518" i="11"/>
  <c r="K517" i="11"/>
  <c r="K516" i="11"/>
  <c r="K515" i="11"/>
  <c r="K514" i="11"/>
  <c r="K513" i="11"/>
  <c r="K512" i="11"/>
  <c r="K511" i="11"/>
  <c r="K510" i="11"/>
  <c r="K509" i="11"/>
  <c r="K508" i="11"/>
  <c r="K507" i="11"/>
  <c r="K506" i="11"/>
  <c r="K505" i="11"/>
  <c r="K504" i="11"/>
  <c r="K503" i="11"/>
  <c r="K502" i="11"/>
  <c r="K501" i="11"/>
  <c r="K500" i="11"/>
  <c r="K499" i="11"/>
  <c r="K498" i="11"/>
  <c r="K497" i="11"/>
  <c r="K496" i="11"/>
  <c r="K495" i="11"/>
  <c r="K494" i="11"/>
  <c r="K493" i="11"/>
  <c r="K492" i="11"/>
  <c r="K491" i="11"/>
  <c r="K490" i="11"/>
  <c r="K489" i="11"/>
  <c r="K488" i="11"/>
  <c r="K487" i="11"/>
  <c r="K486" i="11"/>
  <c r="K485" i="11"/>
  <c r="K484" i="11"/>
  <c r="K483" i="11"/>
  <c r="K482" i="11"/>
  <c r="K481" i="11"/>
  <c r="K480" i="11"/>
  <c r="K479" i="11"/>
  <c r="K478" i="11"/>
  <c r="K477" i="11"/>
  <c r="K476" i="11"/>
  <c r="K475" i="11"/>
  <c r="K474" i="11"/>
  <c r="K473" i="11"/>
  <c r="K472" i="11"/>
  <c r="K471" i="11"/>
  <c r="K470" i="11"/>
  <c r="K469" i="11"/>
  <c r="K468" i="11"/>
  <c r="K467" i="11"/>
  <c r="K466" i="11"/>
  <c r="K465" i="11"/>
  <c r="K464" i="11"/>
  <c r="K463" i="11"/>
  <c r="K462" i="11"/>
  <c r="K461" i="11"/>
  <c r="K460" i="11"/>
  <c r="K459" i="11"/>
  <c r="K458" i="11"/>
  <c r="K457" i="11"/>
  <c r="K456" i="11"/>
  <c r="K455" i="11"/>
  <c r="K454" i="11"/>
  <c r="K453" i="11"/>
  <c r="K452" i="11"/>
  <c r="K451" i="11"/>
  <c r="K450" i="11"/>
  <c r="K449" i="11"/>
  <c r="K448" i="11"/>
  <c r="K447" i="11"/>
  <c r="K446" i="11"/>
  <c r="K445" i="11"/>
  <c r="K444" i="11"/>
  <c r="K443" i="11"/>
  <c r="K442" i="11"/>
  <c r="K441" i="11"/>
  <c r="K440" i="11"/>
  <c r="K439" i="11"/>
  <c r="K438" i="11"/>
  <c r="K437" i="11"/>
  <c r="K436" i="11"/>
  <c r="K435" i="11"/>
  <c r="K434" i="11"/>
  <c r="K433" i="11"/>
  <c r="K432" i="11"/>
  <c r="K431" i="11"/>
  <c r="K430" i="11"/>
  <c r="K429" i="11"/>
  <c r="K428" i="11"/>
  <c r="K427" i="11"/>
  <c r="K426" i="11"/>
  <c r="K425" i="11"/>
  <c r="K424" i="11"/>
  <c r="K423" i="11"/>
  <c r="K422" i="11"/>
  <c r="K421" i="11"/>
  <c r="K420" i="11"/>
  <c r="K419" i="11"/>
  <c r="K418" i="11"/>
  <c r="K417" i="11"/>
  <c r="K416" i="11"/>
  <c r="K415" i="11"/>
  <c r="K414" i="11"/>
  <c r="K413" i="11"/>
  <c r="K412" i="11"/>
  <c r="K411" i="11"/>
  <c r="K410" i="11"/>
  <c r="K409" i="11"/>
  <c r="K408" i="11"/>
  <c r="K407" i="11"/>
  <c r="K406" i="11"/>
  <c r="K405" i="11"/>
  <c r="K404" i="11"/>
  <c r="K403" i="11"/>
  <c r="K402" i="11"/>
  <c r="K401" i="11"/>
  <c r="K400" i="11"/>
  <c r="K399" i="11"/>
  <c r="K398" i="11"/>
  <c r="K397" i="11"/>
  <c r="K396" i="11"/>
  <c r="K395" i="11"/>
  <c r="K394" i="11"/>
  <c r="K393" i="11"/>
  <c r="K392" i="11"/>
  <c r="K391" i="11"/>
  <c r="K390" i="11"/>
  <c r="K389" i="11"/>
  <c r="K388" i="11"/>
  <c r="K387" i="11"/>
  <c r="K386" i="11"/>
  <c r="K385" i="11"/>
  <c r="K384" i="11"/>
  <c r="K383" i="11"/>
  <c r="K382" i="11"/>
  <c r="K381" i="11"/>
  <c r="K380" i="11"/>
  <c r="K379" i="11"/>
  <c r="K378" i="11"/>
  <c r="K377" i="11"/>
  <c r="H18" i="11"/>
  <c r="M18" i="10"/>
  <c r="K834" i="10"/>
  <c r="K833" i="10"/>
  <c r="K832" i="10"/>
  <c r="K831" i="10"/>
  <c r="K830" i="10"/>
  <c r="K829" i="10"/>
  <c r="K828" i="10"/>
  <c r="K827" i="10"/>
  <c r="K826" i="10"/>
  <c r="K825" i="10"/>
  <c r="K824" i="10"/>
  <c r="K823" i="10"/>
  <c r="K822" i="10"/>
  <c r="K821" i="10"/>
  <c r="K820" i="10"/>
  <c r="K819" i="10"/>
  <c r="K818" i="10"/>
  <c r="K817" i="10"/>
  <c r="K816" i="10"/>
  <c r="K815" i="10"/>
  <c r="K814" i="10"/>
  <c r="K813" i="10"/>
  <c r="K812" i="10"/>
  <c r="K811" i="10"/>
  <c r="K810" i="10"/>
  <c r="K809" i="10"/>
  <c r="K808" i="10"/>
  <c r="K807" i="10"/>
  <c r="K806" i="10"/>
  <c r="K805" i="10"/>
  <c r="K804" i="10"/>
  <c r="K803" i="10"/>
  <c r="K802" i="10"/>
  <c r="K801" i="10"/>
  <c r="K800" i="10"/>
  <c r="K799" i="10"/>
  <c r="K798" i="10"/>
  <c r="K797" i="10"/>
  <c r="K796" i="10"/>
  <c r="K795" i="10"/>
  <c r="K794" i="10"/>
  <c r="K793" i="10"/>
  <c r="K792" i="10"/>
  <c r="K791" i="10"/>
  <c r="K790" i="10"/>
  <c r="K789" i="10"/>
  <c r="K788" i="10"/>
  <c r="K787" i="10"/>
  <c r="K786" i="10"/>
  <c r="K785" i="10"/>
  <c r="K784" i="10"/>
  <c r="K783" i="10"/>
  <c r="K782" i="10"/>
  <c r="K781" i="10"/>
  <c r="K780" i="10"/>
  <c r="K779" i="10"/>
  <c r="K778" i="10"/>
  <c r="K777" i="10"/>
  <c r="K776" i="10"/>
  <c r="K775" i="10"/>
  <c r="K774" i="10"/>
  <c r="K773" i="10"/>
  <c r="K772" i="10"/>
  <c r="K771" i="10"/>
  <c r="K770" i="10"/>
  <c r="K769" i="10"/>
  <c r="K768" i="10"/>
  <c r="K767" i="10"/>
  <c r="K766" i="10"/>
  <c r="K765" i="10"/>
  <c r="K764" i="10"/>
  <c r="K763" i="10"/>
  <c r="K762" i="10"/>
  <c r="K761" i="10"/>
  <c r="K760" i="10"/>
  <c r="K759" i="10"/>
  <c r="K758" i="10"/>
  <c r="K757" i="10"/>
  <c r="K756" i="10"/>
  <c r="K755" i="10"/>
  <c r="K754" i="10"/>
  <c r="K753" i="10"/>
  <c r="K752" i="10"/>
  <c r="K751" i="10"/>
  <c r="K750" i="10"/>
  <c r="K749" i="10"/>
  <c r="K748" i="10"/>
  <c r="K747" i="10"/>
  <c r="K746" i="10"/>
  <c r="K745" i="10"/>
  <c r="K744" i="10"/>
  <c r="K743" i="10"/>
  <c r="K742" i="10"/>
  <c r="K741" i="10"/>
  <c r="K740" i="10"/>
  <c r="K739" i="10"/>
  <c r="K738" i="10"/>
  <c r="K737" i="10"/>
  <c r="K736" i="10"/>
  <c r="K735" i="10"/>
  <c r="K734" i="10"/>
  <c r="K733" i="10"/>
  <c r="K732" i="10"/>
  <c r="K731" i="10"/>
  <c r="K730" i="10"/>
  <c r="K729" i="10"/>
  <c r="K728" i="10"/>
  <c r="K727" i="10"/>
  <c r="K726" i="10"/>
  <c r="K725" i="10"/>
  <c r="K724" i="10"/>
  <c r="K723" i="10"/>
  <c r="K722" i="10"/>
  <c r="K721" i="10"/>
  <c r="K720" i="10"/>
  <c r="K719" i="10"/>
  <c r="K718" i="10"/>
  <c r="K717" i="10"/>
  <c r="K716" i="10"/>
  <c r="K715" i="10"/>
  <c r="K714" i="10"/>
  <c r="K713" i="10"/>
  <c r="K712" i="10"/>
  <c r="K711" i="10"/>
  <c r="K710" i="10"/>
  <c r="K709" i="10"/>
  <c r="K708" i="10"/>
  <c r="K707" i="10"/>
  <c r="K706" i="10"/>
  <c r="K705" i="10"/>
  <c r="K704" i="10"/>
  <c r="K703" i="10"/>
  <c r="K702" i="10"/>
  <c r="K701" i="10"/>
  <c r="K700" i="10"/>
  <c r="K699" i="10"/>
  <c r="K698" i="10"/>
  <c r="K697" i="10"/>
  <c r="K696" i="10"/>
  <c r="K695" i="10"/>
  <c r="K694" i="10"/>
  <c r="K693" i="10"/>
  <c r="K692" i="10"/>
  <c r="K691" i="10"/>
  <c r="K690" i="10"/>
  <c r="K689" i="10"/>
  <c r="K688" i="10"/>
  <c r="K687" i="10"/>
  <c r="K686" i="10"/>
  <c r="K685" i="10"/>
  <c r="K684" i="10"/>
  <c r="K683" i="10"/>
  <c r="K682" i="10"/>
  <c r="K681" i="10"/>
  <c r="K680" i="10"/>
  <c r="K679" i="10"/>
  <c r="K678" i="10"/>
  <c r="K677" i="10"/>
  <c r="K676" i="10"/>
  <c r="K675" i="10"/>
  <c r="K674" i="10"/>
  <c r="K673" i="10"/>
  <c r="K672" i="10"/>
  <c r="K671" i="10"/>
  <c r="K670" i="10"/>
  <c r="K669" i="10"/>
  <c r="K668" i="10"/>
  <c r="K667" i="10"/>
  <c r="K666" i="10"/>
  <c r="K665" i="10"/>
  <c r="K664" i="10"/>
  <c r="K663" i="10"/>
  <c r="K662" i="10"/>
  <c r="K661" i="10"/>
  <c r="K660" i="10"/>
  <c r="K659" i="10"/>
  <c r="K658" i="10"/>
  <c r="K657" i="10"/>
  <c r="K656" i="10"/>
  <c r="K655" i="10"/>
  <c r="K654" i="10"/>
  <c r="K653" i="10"/>
  <c r="K652" i="10"/>
  <c r="K651" i="10"/>
  <c r="K650" i="10"/>
  <c r="K649" i="10"/>
  <c r="K648" i="10"/>
  <c r="K647" i="10"/>
  <c r="K646" i="10"/>
  <c r="K645" i="10"/>
  <c r="K644" i="10"/>
  <c r="K643" i="10"/>
  <c r="K642" i="10"/>
  <c r="K641" i="10"/>
  <c r="K640" i="10"/>
  <c r="K639" i="10"/>
  <c r="K638" i="10"/>
  <c r="K637" i="10"/>
  <c r="K636" i="10"/>
  <c r="K635" i="10"/>
  <c r="K634" i="10"/>
  <c r="K633" i="10"/>
  <c r="K632" i="10"/>
  <c r="K631" i="10"/>
  <c r="K630" i="10"/>
  <c r="K629" i="10"/>
  <c r="K628" i="10"/>
  <c r="K627" i="10"/>
  <c r="K626" i="10"/>
  <c r="K625" i="10"/>
  <c r="K624" i="10"/>
  <c r="K623" i="10"/>
  <c r="K622" i="10"/>
  <c r="K621" i="10"/>
  <c r="K620" i="10"/>
  <c r="K619" i="10"/>
  <c r="K618" i="10"/>
  <c r="K617" i="10"/>
  <c r="K616" i="10"/>
  <c r="K615" i="10"/>
  <c r="K614" i="10"/>
  <c r="K613" i="10"/>
  <c r="K612" i="10"/>
  <c r="K611" i="10"/>
  <c r="K610" i="10"/>
  <c r="K609" i="10"/>
  <c r="K608" i="10"/>
  <c r="K607" i="10"/>
  <c r="K606" i="10"/>
  <c r="K605" i="10"/>
  <c r="K604" i="10"/>
  <c r="K603" i="10"/>
  <c r="K602" i="10"/>
  <c r="K601" i="10"/>
  <c r="K600" i="10"/>
  <c r="K599" i="10"/>
  <c r="K598" i="10"/>
  <c r="K597" i="10"/>
  <c r="K596" i="10"/>
  <c r="K595" i="10"/>
  <c r="K594" i="10"/>
  <c r="K593" i="10"/>
  <c r="K592" i="10"/>
  <c r="K591" i="10"/>
  <c r="K590" i="10"/>
  <c r="K589" i="10"/>
  <c r="K588" i="10"/>
  <c r="K587" i="10"/>
  <c r="K586" i="10"/>
  <c r="K585" i="10"/>
  <c r="K584" i="10"/>
  <c r="K583" i="10"/>
  <c r="K582" i="10"/>
  <c r="K581" i="10"/>
  <c r="K580" i="10"/>
  <c r="K579" i="10"/>
  <c r="K578" i="10"/>
  <c r="K577" i="10"/>
  <c r="K576" i="10"/>
  <c r="K575" i="10"/>
  <c r="K574" i="10"/>
  <c r="K573" i="10"/>
  <c r="K572" i="10"/>
  <c r="K571" i="10"/>
  <c r="K570" i="10"/>
  <c r="K569" i="10"/>
  <c r="K568" i="10"/>
  <c r="K567" i="10"/>
  <c r="K566" i="10"/>
  <c r="K565" i="10"/>
  <c r="K564" i="10"/>
  <c r="K563" i="10"/>
  <c r="K562" i="10"/>
  <c r="K561" i="10"/>
  <c r="K560" i="10"/>
  <c r="K559" i="10"/>
  <c r="K558" i="10"/>
  <c r="K557" i="10"/>
  <c r="K556" i="10"/>
  <c r="K555" i="10"/>
  <c r="K554" i="10"/>
  <c r="K553" i="10"/>
  <c r="K552" i="10"/>
  <c r="K551" i="10"/>
  <c r="K550" i="10"/>
  <c r="K549" i="10"/>
  <c r="K548" i="10"/>
  <c r="K547" i="10"/>
  <c r="K546" i="10"/>
  <c r="K545" i="10"/>
  <c r="K544" i="10"/>
  <c r="K543" i="10"/>
  <c r="K542" i="10"/>
  <c r="K541" i="10"/>
  <c r="K540" i="10"/>
  <c r="K539" i="10"/>
  <c r="K538" i="10"/>
  <c r="K537" i="10"/>
  <c r="K536" i="10"/>
  <c r="K535" i="10"/>
  <c r="K534" i="10"/>
  <c r="K533" i="10"/>
  <c r="K532" i="10"/>
  <c r="K531" i="10"/>
  <c r="K530" i="10"/>
  <c r="K529" i="10"/>
  <c r="K528" i="10"/>
  <c r="K527" i="10"/>
  <c r="K526" i="10"/>
  <c r="K525" i="10"/>
  <c r="K524" i="10"/>
  <c r="K523" i="10"/>
  <c r="K522" i="10"/>
  <c r="K521" i="10"/>
  <c r="K520" i="10"/>
  <c r="K519" i="10"/>
  <c r="K518" i="10"/>
  <c r="K517" i="10"/>
  <c r="K516" i="10"/>
  <c r="K515" i="10"/>
  <c r="K514" i="10"/>
  <c r="K513" i="10"/>
  <c r="K512" i="10"/>
  <c r="K511" i="10"/>
  <c r="K510" i="10"/>
  <c r="K509" i="10"/>
  <c r="K508" i="10"/>
  <c r="K507" i="10"/>
  <c r="K506" i="10"/>
  <c r="K505" i="10"/>
  <c r="K504" i="10"/>
  <c r="K503" i="10"/>
  <c r="K502" i="10"/>
  <c r="K501" i="10"/>
  <c r="K500" i="10"/>
  <c r="K499" i="10"/>
  <c r="K498" i="10"/>
  <c r="K497" i="10"/>
  <c r="K496" i="10"/>
  <c r="K495" i="10"/>
  <c r="K494" i="10"/>
  <c r="K493" i="10"/>
  <c r="K492" i="10"/>
  <c r="K491" i="10"/>
  <c r="K490" i="10"/>
  <c r="K489" i="10"/>
  <c r="K488" i="10"/>
  <c r="K487" i="10"/>
  <c r="K486" i="10"/>
  <c r="K485" i="10"/>
  <c r="K484" i="10"/>
  <c r="K483" i="10"/>
  <c r="K482" i="10"/>
  <c r="K481" i="10"/>
  <c r="K480" i="10"/>
  <c r="K479" i="10"/>
  <c r="K478" i="10"/>
  <c r="K477" i="10"/>
  <c r="K476" i="10"/>
  <c r="K475" i="10"/>
  <c r="K474" i="10"/>
  <c r="K473" i="10"/>
  <c r="K472" i="10"/>
  <c r="K471" i="10"/>
  <c r="K470" i="10"/>
  <c r="K469" i="10"/>
  <c r="K468" i="10"/>
  <c r="K467" i="10"/>
  <c r="K466" i="10"/>
  <c r="K465" i="10"/>
  <c r="K464" i="10"/>
  <c r="K463" i="10"/>
  <c r="K462" i="10"/>
  <c r="K461" i="10"/>
  <c r="K460" i="10"/>
  <c r="K459" i="10"/>
  <c r="K458" i="10"/>
  <c r="K457" i="10"/>
  <c r="K456" i="10"/>
  <c r="K455" i="10"/>
  <c r="K454" i="10"/>
  <c r="K453" i="10"/>
  <c r="K452" i="10"/>
  <c r="K451" i="10"/>
  <c r="K450" i="10"/>
  <c r="K449" i="10"/>
  <c r="K448" i="10"/>
  <c r="K447" i="10"/>
  <c r="K446" i="10"/>
  <c r="K445" i="10"/>
  <c r="K444" i="10"/>
  <c r="K443" i="10"/>
  <c r="K442" i="10"/>
  <c r="K441" i="10"/>
  <c r="K440" i="10"/>
  <c r="K439" i="10"/>
  <c r="K438" i="10"/>
  <c r="K437" i="10"/>
  <c r="K436" i="10"/>
  <c r="K435" i="10"/>
  <c r="K434" i="10"/>
  <c r="K433" i="10"/>
  <c r="K432" i="10"/>
  <c r="K431" i="10"/>
  <c r="K430" i="10"/>
  <c r="K429" i="10"/>
  <c r="K428" i="10"/>
  <c r="K427" i="10"/>
  <c r="K426" i="10"/>
  <c r="K425" i="10"/>
  <c r="K424" i="10"/>
  <c r="K423" i="10"/>
  <c r="K422" i="10"/>
  <c r="K421" i="10"/>
  <c r="K420" i="10"/>
  <c r="K419" i="10"/>
  <c r="K418" i="10"/>
  <c r="K417" i="10"/>
  <c r="K416" i="10"/>
  <c r="K415" i="10"/>
  <c r="K414" i="10"/>
  <c r="K413" i="10"/>
  <c r="K412" i="10"/>
  <c r="K411" i="10"/>
  <c r="K410" i="10"/>
  <c r="K409" i="10"/>
  <c r="K408" i="10"/>
  <c r="K407" i="10"/>
  <c r="K406" i="10"/>
  <c r="K405" i="10"/>
  <c r="K404" i="10"/>
  <c r="K403" i="10"/>
  <c r="K402" i="10"/>
  <c r="K401" i="10"/>
  <c r="K400" i="10"/>
  <c r="K399" i="10"/>
  <c r="K398" i="10"/>
  <c r="K397" i="10"/>
  <c r="K396" i="10"/>
  <c r="K395" i="10"/>
  <c r="K394" i="10"/>
  <c r="K393" i="10"/>
  <c r="K392" i="10"/>
  <c r="K391" i="10"/>
  <c r="K390" i="10"/>
  <c r="K389" i="10"/>
  <c r="K388" i="10"/>
  <c r="K387" i="10"/>
  <c r="K386" i="10"/>
  <c r="K385" i="10"/>
  <c r="K384" i="10"/>
  <c r="K383" i="10"/>
  <c r="K382" i="10"/>
  <c r="K381" i="10"/>
  <c r="K380" i="10"/>
  <c r="K379" i="10"/>
  <c r="K378" i="10"/>
  <c r="K377" i="10"/>
  <c r="H18" i="10"/>
  <c r="M18" i="2"/>
  <c r="I19"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H18" i="2"/>
  <c r="I82" i="14" l="1"/>
  <c r="J81" i="14"/>
  <c r="N29" i="14"/>
  <c r="L13" i="15"/>
  <c r="J13" i="15"/>
  <c r="I40" i="22"/>
  <c r="J39" i="22"/>
  <c r="K38" i="22" s="1"/>
  <c r="H39" i="22"/>
  <c r="O32" i="22"/>
  <c r="P32" i="22" s="1"/>
  <c r="M33" i="22" s="1"/>
  <c r="L33" i="22" s="1"/>
  <c r="I39" i="21"/>
  <c r="J38" i="21"/>
  <c r="K37" i="21" s="1"/>
  <c r="H38" i="21"/>
  <c r="O33" i="21"/>
  <c r="P33" i="21" s="1"/>
  <c r="M34" i="21" s="1"/>
  <c r="L34" i="21" s="1"/>
  <c r="C14" i="15"/>
  <c r="I19" i="10"/>
  <c r="J19" i="10" s="1"/>
  <c r="I19" i="11"/>
  <c r="J19" i="11" s="1"/>
  <c r="J31" i="14"/>
  <c r="H31" i="14"/>
  <c r="K29" i="14"/>
  <c r="N18" i="10"/>
  <c r="L18" i="10"/>
  <c r="L18" i="2"/>
  <c r="L18" i="11"/>
  <c r="H19" i="11"/>
  <c r="I20" i="10"/>
  <c r="N18" i="2"/>
  <c r="I20" i="2"/>
  <c r="H19" i="2"/>
  <c r="J19" i="2"/>
  <c r="I20" i="11" l="1"/>
  <c r="I83" i="14"/>
  <c r="J82" i="14"/>
  <c r="O29" i="14"/>
  <c r="P29" i="14" s="1"/>
  <c r="M30" i="14" s="1"/>
  <c r="L30" i="14" s="1"/>
  <c r="L14" i="15"/>
  <c r="J14" i="15"/>
  <c r="N33" i="22"/>
  <c r="I41" i="22"/>
  <c r="J40" i="22"/>
  <c r="K39" i="22" s="1"/>
  <c r="H40" i="22"/>
  <c r="N34" i="21"/>
  <c r="I40" i="21"/>
  <c r="J39" i="21"/>
  <c r="K38" i="21" s="1"/>
  <c r="H39" i="21"/>
  <c r="H19" i="10"/>
  <c r="C15" i="15"/>
  <c r="K30" i="14"/>
  <c r="J32" i="14"/>
  <c r="H32" i="14"/>
  <c r="N18" i="11"/>
  <c r="O18" i="11" s="1"/>
  <c r="P18" i="11" s="1"/>
  <c r="M19" i="11" s="1"/>
  <c r="N19" i="11" s="1"/>
  <c r="O18" i="2"/>
  <c r="P18" i="2" s="1"/>
  <c r="M19" i="2" s="1"/>
  <c r="N19" i="2" s="1"/>
  <c r="I21" i="11"/>
  <c r="J20" i="11"/>
  <c r="H20" i="11"/>
  <c r="L19" i="11"/>
  <c r="K18" i="11"/>
  <c r="H20" i="10"/>
  <c r="I21" i="10"/>
  <c r="J20" i="10"/>
  <c r="L19" i="10"/>
  <c r="K18" i="10"/>
  <c r="O18" i="10"/>
  <c r="P18" i="10" s="1"/>
  <c r="M19" i="10" s="1"/>
  <c r="L19" i="2"/>
  <c r="K18" i="2"/>
  <c r="H20" i="2"/>
  <c r="I21" i="2"/>
  <c r="J20" i="2"/>
  <c r="I84" i="14" l="1"/>
  <c r="J83" i="14"/>
  <c r="N30" i="14"/>
  <c r="L15" i="15"/>
  <c r="J15" i="15"/>
  <c r="I42" i="22"/>
  <c r="J41" i="22"/>
  <c r="K40" i="22" s="1"/>
  <c r="H41" i="22"/>
  <c r="O33" i="22"/>
  <c r="P33" i="22" s="1"/>
  <c r="M34" i="22" s="1"/>
  <c r="L34" i="22" s="1"/>
  <c r="I41" i="21"/>
  <c r="J40" i="21"/>
  <c r="K39" i="21" s="1"/>
  <c r="H40" i="21"/>
  <c r="O34" i="21"/>
  <c r="P34" i="21" s="1"/>
  <c r="M35" i="21" s="1"/>
  <c r="L35" i="21" s="1"/>
  <c r="C16" i="15"/>
  <c r="K31" i="14"/>
  <c r="J33" i="14"/>
  <c r="H33" i="14"/>
  <c r="O19" i="11"/>
  <c r="P19" i="11" s="1"/>
  <c r="M20" i="11" s="1"/>
  <c r="N20" i="11" s="1"/>
  <c r="I22" i="11"/>
  <c r="J21" i="11"/>
  <c r="H21" i="11"/>
  <c r="K19" i="11"/>
  <c r="L20" i="11"/>
  <c r="I22" i="10"/>
  <c r="J21" i="10"/>
  <c r="H21" i="10"/>
  <c r="N19" i="10"/>
  <c r="O19" i="10" s="1"/>
  <c r="P19" i="10" s="1"/>
  <c r="M20" i="10" s="1"/>
  <c r="L20" i="10"/>
  <c r="K19" i="10"/>
  <c r="O19" i="2"/>
  <c r="P19" i="2" s="1"/>
  <c r="M20" i="2" s="1"/>
  <c r="N20" i="2" s="1"/>
  <c r="K19" i="2"/>
  <c r="L20" i="2"/>
  <c r="J21" i="2"/>
  <c r="I22" i="2"/>
  <c r="H21" i="2"/>
  <c r="I85" i="14" l="1"/>
  <c r="J84" i="14"/>
  <c r="O30" i="14"/>
  <c r="P30" i="14" s="1"/>
  <c r="M31" i="14" s="1"/>
  <c r="L31" i="14" s="1"/>
  <c r="L16" i="15"/>
  <c r="J16" i="15"/>
  <c r="N34" i="22"/>
  <c r="H42" i="22"/>
  <c r="I43" i="22"/>
  <c r="J42" i="22"/>
  <c r="K41" i="22" s="1"/>
  <c r="N35" i="21"/>
  <c r="I42" i="21"/>
  <c r="J41" i="21"/>
  <c r="K40" i="21" s="1"/>
  <c r="H41" i="21"/>
  <c r="C17" i="15"/>
  <c r="K32" i="14"/>
  <c r="J34" i="14"/>
  <c r="H34" i="14"/>
  <c r="O20" i="11"/>
  <c r="P20" i="11" s="1"/>
  <c r="M21" i="11" s="1"/>
  <c r="N21" i="11" s="1"/>
  <c r="H22" i="11"/>
  <c r="J22" i="11"/>
  <c r="I23" i="11"/>
  <c r="K20" i="11"/>
  <c r="L21" i="11"/>
  <c r="N20" i="10"/>
  <c r="O20" i="10" s="1"/>
  <c r="P20" i="10" s="1"/>
  <c r="M21" i="10" s="1"/>
  <c r="K20" i="10"/>
  <c r="L21" i="10"/>
  <c r="I23" i="10"/>
  <c r="J22" i="10"/>
  <c r="H22" i="10"/>
  <c r="O20" i="2"/>
  <c r="P20" i="2" s="1"/>
  <c r="M21" i="2" s="1"/>
  <c r="N21" i="2" s="1"/>
  <c r="H22" i="2"/>
  <c r="I23" i="2"/>
  <c r="J22" i="2"/>
  <c r="L21" i="2"/>
  <c r="K20" i="2"/>
  <c r="I86" i="14" l="1"/>
  <c r="J85" i="14"/>
  <c r="N31" i="14"/>
  <c r="O31" i="14" s="1"/>
  <c r="P31" i="14" s="1"/>
  <c r="M32" i="14" s="1"/>
  <c r="L32" i="14" s="1"/>
  <c r="L17" i="15"/>
  <c r="J17" i="15"/>
  <c r="O35" i="21"/>
  <c r="P35" i="21" s="1"/>
  <c r="M36" i="21" s="1"/>
  <c r="L36" i="21" s="1"/>
  <c r="I44" i="22"/>
  <c r="J43" i="22"/>
  <c r="K42" i="22" s="1"/>
  <c r="H43" i="22"/>
  <c r="O34" i="22"/>
  <c r="P34" i="22" s="1"/>
  <c r="M35" i="22" s="1"/>
  <c r="L35" i="22" s="1"/>
  <c r="I43" i="21"/>
  <c r="J42" i="21"/>
  <c r="K41" i="21" s="1"/>
  <c r="H42" i="21"/>
  <c r="C18" i="15"/>
  <c r="O21" i="11"/>
  <c r="P21" i="11" s="1"/>
  <c r="M22" i="11" s="1"/>
  <c r="N22" i="11" s="1"/>
  <c r="K33" i="14"/>
  <c r="J35" i="14"/>
  <c r="H35" i="14"/>
  <c r="L22" i="11"/>
  <c r="K21" i="11"/>
  <c r="H23" i="11"/>
  <c r="I24" i="11"/>
  <c r="J23" i="11"/>
  <c r="K21" i="10"/>
  <c r="L22" i="10"/>
  <c r="N21" i="10"/>
  <c r="O21" i="10" s="1"/>
  <c r="P21" i="10" s="1"/>
  <c r="M22" i="10" s="1"/>
  <c r="H23" i="10"/>
  <c r="I24" i="10"/>
  <c r="J23" i="10"/>
  <c r="O21" i="2"/>
  <c r="P21" i="2" s="1"/>
  <c r="M22" i="2" s="1"/>
  <c r="N22" i="2" s="1"/>
  <c r="K21" i="2"/>
  <c r="L22" i="2"/>
  <c r="H23" i="2"/>
  <c r="J23" i="2"/>
  <c r="I24" i="2"/>
  <c r="I87" i="14" l="1"/>
  <c r="J86" i="14"/>
  <c r="N36" i="21"/>
  <c r="N32" i="14"/>
  <c r="O32" i="14" s="1"/>
  <c r="P32" i="14" s="1"/>
  <c r="M33" i="14" s="1"/>
  <c r="L33" i="14" s="1"/>
  <c r="L18" i="15"/>
  <c r="J18" i="15"/>
  <c r="N35" i="22"/>
  <c r="I45" i="22"/>
  <c r="J44" i="22"/>
  <c r="K43" i="22" s="1"/>
  <c r="H44" i="22"/>
  <c r="I44" i="21"/>
  <c r="J43" i="21"/>
  <c r="K42" i="21" s="1"/>
  <c r="H43" i="21"/>
  <c r="C19" i="15"/>
  <c r="K34" i="14"/>
  <c r="J36" i="14"/>
  <c r="H36" i="14"/>
  <c r="O22" i="11"/>
  <c r="P22" i="11" s="1"/>
  <c r="M23" i="11" s="1"/>
  <c r="N23" i="11" s="1"/>
  <c r="I25" i="11"/>
  <c r="J24" i="11"/>
  <c r="H24" i="11"/>
  <c r="L23" i="11"/>
  <c r="K22" i="11"/>
  <c r="N22" i="10"/>
  <c r="O22" i="10" s="1"/>
  <c r="P22" i="10" s="1"/>
  <c r="M23" i="10" s="1"/>
  <c r="L23" i="10"/>
  <c r="K22" i="10"/>
  <c r="H24" i="10"/>
  <c r="I25" i="10"/>
  <c r="J24" i="10"/>
  <c r="O22" i="2"/>
  <c r="P22" i="2" s="1"/>
  <c r="M23" i="2" s="1"/>
  <c r="N23" i="2" s="1"/>
  <c r="K22" i="2"/>
  <c r="L23" i="2"/>
  <c r="I25" i="2"/>
  <c r="J24" i="2"/>
  <c r="H24" i="2"/>
  <c r="I88" i="14" l="1"/>
  <c r="J87" i="14"/>
  <c r="O36" i="21"/>
  <c r="P36" i="21" s="1"/>
  <c r="M37" i="21" s="1"/>
  <c r="L19" i="15"/>
  <c r="J19" i="15"/>
  <c r="I46" i="22"/>
  <c r="J45" i="22"/>
  <c r="K44" i="22" s="1"/>
  <c r="H45" i="22"/>
  <c r="O35" i="22"/>
  <c r="P35" i="22" s="1"/>
  <c r="M36" i="22" s="1"/>
  <c r="L36" i="22" s="1"/>
  <c r="I45" i="21"/>
  <c r="J44" i="21"/>
  <c r="K43" i="21" s="1"/>
  <c r="H44" i="21"/>
  <c r="C20" i="15"/>
  <c r="N33" i="14"/>
  <c r="K35" i="14"/>
  <c r="J37" i="14"/>
  <c r="H37" i="14"/>
  <c r="O23" i="11"/>
  <c r="P23" i="11" s="1"/>
  <c r="M24" i="11" s="1"/>
  <c r="N24" i="11" s="1"/>
  <c r="K23" i="11"/>
  <c r="L24" i="11"/>
  <c r="I26" i="11"/>
  <c r="J25" i="11"/>
  <c r="H25" i="11"/>
  <c r="N23" i="10"/>
  <c r="O23" i="10" s="1"/>
  <c r="P23" i="10" s="1"/>
  <c r="M24" i="10" s="1"/>
  <c r="I26" i="10"/>
  <c r="J25" i="10"/>
  <c r="H25" i="10"/>
  <c r="L24" i="10"/>
  <c r="K23" i="10"/>
  <c r="O23" i="2"/>
  <c r="P23" i="2" s="1"/>
  <c r="M24" i="2" s="1"/>
  <c r="N24" i="2" s="1"/>
  <c r="L24" i="2"/>
  <c r="K23" i="2"/>
  <c r="J25" i="2"/>
  <c r="I26" i="2"/>
  <c r="H25" i="2"/>
  <c r="I89" i="14" l="1"/>
  <c r="J88" i="14"/>
  <c r="N37" i="21"/>
  <c r="L37" i="21"/>
  <c r="L20" i="15"/>
  <c r="J20" i="15"/>
  <c r="F20" i="15"/>
  <c r="N36" i="22"/>
  <c r="H46" i="22"/>
  <c r="I47" i="22"/>
  <c r="J46" i="22"/>
  <c r="K45" i="22" s="1"/>
  <c r="I46" i="21"/>
  <c r="J45" i="21"/>
  <c r="K44" i="21" s="1"/>
  <c r="H45" i="21"/>
  <c r="C21" i="15"/>
  <c r="O33" i="14"/>
  <c r="P33" i="14" s="1"/>
  <c r="M34" i="14" s="1"/>
  <c r="L34" i="14" s="1"/>
  <c r="K36" i="14"/>
  <c r="J38" i="14"/>
  <c r="H38" i="14"/>
  <c r="O24" i="11"/>
  <c r="P24" i="11" s="1"/>
  <c r="M25" i="11" s="1"/>
  <c r="N25" i="11" s="1"/>
  <c r="K24" i="11"/>
  <c r="L25" i="11"/>
  <c r="H26" i="11"/>
  <c r="I27" i="11"/>
  <c r="J26" i="11"/>
  <c r="J26" i="10"/>
  <c r="H26" i="10"/>
  <c r="I27" i="10"/>
  <c r="K24" i="10"/>
  <c r="L25" i="10"/>
  <c r="N24" i="10"/>
  <c r="O24" i="10" s="1"/>
  <c r="P24" i="10" s="1"/>
  <c r="M25" i="10" s="1"/>
  <c r="O24" i="2"/>
  <c r="P24" i="2" s="1"/>
  <c r="M25" i="2" s="1"/>
  <c r="N25" i="2" s="1"/>
  <c r="I27" i="2"/>
  <c r="J26" i="2"/>
  <c r="H26" i="2"/>
  <c r="K24" i="2"/>
  <c r="L25" i="2"/>
  <c r="O37" i="21" l="1"/>
  <c r="P37" i="21" s="1"/>
  <c r="M38" i="21" s="1"/>
  <c r="L38" i="21" s="1"/>
  <c r="I90" i="14"/>
  <c r="J89" i="14"/>
  <c r="N38" i="21"/>
  <c r="L21" i="15"/>
  <c r="F21" i="15"/>
  <c r="J21" i="15"/>
  <c r="I48" i="22"/>
  <c r="J47" i="22"/>
  <c r="K46" i="22" s="1"/>
  <c r="H47" i="22"/>
  <c r="O36" i="22"/>
  <c r="P36" i="22" s="1"/>
  <c r="M37" i="22" s="1"/>
  <c r="L37" i="22" s="1"/>
  <c r="I47" i="21"/>
  <c r="J46" i="21"/>
  <c r="K45" i="21" s="1"/>
  <c r="H46" i="21"/>
  <c r="C22" i="15"/>
  <c r="N34" i="14"/>
  <c r="K37" i="14"/>
  <c r="J39" i="14"/>
  <c r="H39" i="14"/>
  <c r="O25" i="11"/>
  <c r="P25" i="11" s="1"/>
  <c r="M26" i="11" s="1"/>
  <c r="N26" i="11" s="1"/>
  <c r="I28" i="11"/>
  <c r="J27" i="11"/>
  <c r="H27" i="11"/>
  <c r="L26" i="11"/>
  <c r="K25" i="11"/>
  <c r="N25" i="10"/>
  <c r="O25" i="10" s="1"/>
  <c r="P25" i="10" s="1"/>
  <c r="M26" i="10" s="1"/>
  <c r="H27" i="10"/>
  <c r="I28" i="10"/>
  <c r="J27" i="10"/>
  <c r="K25" i="10"/>
  <c r="L26" i="10"/>
  <c r="O25" i="2"/>
  <c r="P25" i="2" s="1"/>
  <c r="M26" i="2" s="1"/>
  <c r="N26" i="2" s="1"/>
  <c r="H27" i="2"/>
  <c r="J27" i="2"/>
  <c r="I28" i="2"/>
  <c r="L26" i="2"/>
  <c r="K25" i="2"/>
  <c r="O38" i="21" l="1"/>
  <c r="P38" i="21" s="1"/>
  <c r="M39" i="21" s="1"/>
  <c r="L39" i="21" s="1"/>
  <c r="I91" i="14"/>
  <c r="J90" i="14"/>
  <c r="L22" i="15"/>
  <c r="F22" i="15"/>
  <c r="J22" i="15"/>
  <c r="N37" i="22"/>
  <c r="I49" i="22"/>
  <c r="J48" i="22"/>
  <c r="K47" i="22" s="1"/>
  <c r="H48" i="22"/>
  <c r="I48" i="21"/>
  <c r="J47" i="21"/>
  <c r="K46" i="21" s="1"/>
  <c r="H47" i="21"/>
  <c r="C23" i="15"/>
  <c r="O34" i="14"/>
  <c r="P34" i="14" s="1"/>
  <c r="M35" i="14" s="1"/>
  <c r="L35" i="14" s="1"/>
  <c r="K38" i="14"/>
  <c r="J40" i="14"/>
  <c r="H40" i="14"/>
  <c r="O26" i="11"/>
  <c r="P26" i="11" s="1"/>
  <c r="M27" i="11" s="1"/>
  <c r="N27" i="11" s="1"/>
  <c r="I29" i="11"/>
  <c r="J28" i="11"/>
  <c r="H28" i="11"/>
  <c r="K26" i="11"/>
  <c r="L27" i="11"/>
  <c r="N26" i="10"/>
  <c r="O26" i="10" s="1"/>
  <c r="P26" i="10" s="1"/>
  <c r="M27" i="10" s="1"/>
  <c r="L27" i="10"/>
  <c r="K26" i="10"/>
  <c r="I29" i="10"/>
  <c r="J28" i="10"/>
  <c r="H28" i="10"/>
  <c r="O26" i="2"/>
  <c r="P26" i="2" s="1"/>
  <c r="M27" i="2" s="1"/>
  <c r="N27" i="2" s="1"/>
  <c r="K26" i="2"/>
  <c r="L27" i="2"/>
  <c r="J28" i="2"/>
  <c r="H28" i="2"/>
  <c r="I29" i="2"/>
  <c r="O39" i="21" l="1"/>
  <c r="P39" i="21" s="1"/>
  <c r="M40" i="21" s="1"/>
  <c r="L40" i="21" s="1"/>
  <c r="N39" i="21"/>
  <c r="I92" i="14"/>
  <c r="J91" i="14"/>
  <c r="N40" i="21"/>
  <c r="L23" i="15"/>
  <c r="F23" i="15"/>
  <c r="J23" i="15"/>
  <c r="I50" i="22"/>
  <c r="J49" i="22"/>
  <c r="K48" i="22" s="1"/>
  <c r="H49" i="22"/>
  <c r="O37" i="22"/>
  <c r="P37" i="22" s="1"/>
  <c r="M38" i="22" s="1"/>
  <c r="L38" i="22" s="1"/>
  <c r="I49" i="21"/>
  <c r="J48" i="21"/>
  <c r="K47" i="21" s="1"/>
  <c r="H48" i="21"/>
  <c r="C24" i="15"/>
  <c r="N35" i="14"/>
  <c r="K39" i="14"/>
  <c r="J41" i="14"/>
  <c r="H41" i="14"/>
  <c r="O27" i="11"/>
  <c r="P27" i="11" s="1"/>
  <c r="M28" i="11" s="1"/>
  <c r="N28" i="11" s="1"/>
  <c r="H29" i="11"/>
  <c r="J29" i="11"/>
  <c r="I30" i="11"/>
  <c r="K27" i="11"/>
  <c r="L28" i="11"/>
  <c r="N27" i="10"/>
  <c r="O27" i="10" s="1"/>
  <c r="P27" i="10" s="1"/>
  <c r="M28" i="10" s="1"/>
  <c r="I30" i="10"/>
  <c r="J29" i="10"/>
  <c r="H29" i="10"/>
  <c r="K27" i="10"/>
  <c r="L28" i="10"/>
  <c r="O27" i="2"/>
  <c r="P27" i="2" s="1"/>
  <c r="M28" i="2" s="1"/>
  <c r="N28" i="2" s="1"/>
  <c r="H29" i="2"/>
  <c r="J29" i="2"/>
  <c r="I30" i="2"/>
  <c r="L28" i="2"/>
  <c r="K27" i="2"/>
  <c r="I93" i="14" l="1"/>
  <c r="J92" i="14"/>
  <c r="O40" i="21"/>
  <c r="P40" i="21" s="1"/>
  <c r="M41" i="21" s="1"/>
  <c r="L24" i="15"/>
  <c r="J24" i="15"/>
  <c r="F24" i="15"/>
  <c r="N38" i="22"/>
  <c r="H50" i="22"/>
  <c r="I51" i="22"/>
  <c r="J50" i="22"/>
  <c r="K49" i="22" s="1"/>
  <c r="I50" i="21"/>
  <c r="J49" i="21"/>
  <c r="K48" i="21" s="1"/>
  <c r="H49" i="21"/>
  <c r="C25" i="15"/>
  <c r="O35" i="14"/>
  <c r="P35" i="14" s="1"/>
  <c r="M36" i="14" s="1"/>
  <c r="L36" i="14" s="1"/>
  <c r="K40" i="14"/>
  <c r="J42" i="14"/>
  <c r="H42" i="14"/>
  <c r="O28" i="11"/>
  <c r="P28" i="11" s="1"/>
  <c r="M29" i="11" s="1"/>
  <c r="N29" i="11" s="1"/>
  <c r="L29" i="11"/>
  <c r="K28" i="11"/>
  <c r="H30" i="11"/>
  <c r="I31" i="11"/>
  <c r="J30" i="11"/>
  <c r="N28" i="10"/>
  <c r="O28" i="10" s="1"/>
  <c r="P28" i="10" s="1"/>
  <c r="M29" i="10" s="1"/>
  <c r="H30" i="10"/>
  <c r="I31" i="10"/>
  <c r="J30" i="10"/>
  <c r="K28" i="10"/>
  <c r="L29" i="10"/>
  <c r="O28" i="2"/>
  <c r="P28" i="2" s="1"/>
  <c r="M29" i="2" s="1"/>
  <c r="N29" i="2" s="1"/>
  <c r="L29" i="2"/>
  <c r="K28" i="2"/>
  <c r="J30" i="2"/>
  <c r="H30" i="2"/>
  <c r="I31" i="2"/>
  <c r="I94" i="14" l="1"/>
  <c r="J93" i="14"/>
  <c r="N41" i="21"/>
  <c r="L41" i="21"/>
  <c r="L25" i="15"/>
  <c r="F25" i="15"/>
  <c r="J25" i="15"/>
  <c r="I52" i="22"/>
  <c r="J51" i="22"/>
  <c r="K50" i="22" s="1"/>
  <c r="H51" i="22"/>
  <c r="O38" i="22"/>
  <c r="P38" i="22" s="1"/>
  <c r="M39" i="22" s="1"/>
  <c r="L39" i="22" s="1"/>
  <c r="I51" i="21"/>
  <c r="J50" i="21"/>
  <c r="K49" i="21" s="1"/>
  <c r="H50" i="21"/>
  <c r="C26" i="15"/>
  <c r="N36" i="14"/>
  <c r="K41" i="14"/>
  <c r="J43" i="14"/>
  <c r="H43" i="14"/>
  <c r="O29" i="11"/>
  <c r="P29" i="11" s="1"/>
  <c r="M30" i="11" s="1"/>
  <c r="N30" i="11" s="1"/>
  <c r="I32" i="11"/>
  <c r="J31" i="11"/>
  <c r="H31" i="11"/>
  <c r="L30" i="11"/>
  <c r="K29" i="11"/>
  <c r="N29" i="10"/>
  <c r="O29" i="10" s="1"/>
  <c r="P29" i="10" s="1"/>
  <c r="M30" i="10" s="1"/>
  <c r="H31" i="10"/>
  <c r="I32" i="10"/>
  <c r="J31" i="10"/>
  <c r="L30" i="10"/>
  <c r="K29" i="10"/>
  <c r="O29" i="2"/>
  <c r="P29" i="2" s="1"/>
  <c r="M30" i="2" s="1"/>
  <c r="H31" i="2"/>
  <c r="J31" i="2"/>
  <c r="I32" i="2"/>
  <c r="L30" i="2"/>
  <c r="K29" i="2"/>
  <c r="O41" i="21" l="1"/>
  <c r="P41" i="21" s="1"/>
  <c r="M42" i="21" s="1"/>
  <c r="L42" i="21" s="1"/>
  <c r="I95" i="14"/>
  <c r="J94" i="14"/>
  <c r="L26" i="15"/>
  <c r="F26" i="15"/>
  <c r="J26" i="15"/>
  <c r="N39" i="22"/>
  <c r="I53" i="22"/>
  <c r="J52" i="22"/>
  <c r="K51" i="22" s="1"/>
  <c r="H52" i="22"/>
  <c r="I52" i="21"/>
  <c r="J51" i="21"/>
  <c r="K50" i="21" s="1"/>
  <c r="H51" i="21"/>
  <c r="C27" i="15"/>
  <c r="O36" i="14"/>
  <c r="P36" i="14" s="1"/>
  <c r="M37" i="14" s="1"/>
  <c r="L37" i="14" s="1"/>
  <c r="K42" i="14"/>
  <c r="J44" i="14"/>
  <c r="H44" i="14"/>
  <c r="O30" i="11"/>
  <c r="P30" i="11" s="1"/>
  <c r="M31" i="11" s="1"/>
  <c r="N31" i="11" s="1"/>
  <c r="K30" i="11"/>
  <c r="L31" i="11"/>
  <c r="I33" i="11"/>
  <c r="J32" i="11"/>
  <c r="H32" i="11"/>
  <c r="N30" i="10"/>
  <c r="O30" i="10" s="1"/>
  <c r="P30" i="10" s="1"/>
  <c r="M31" i="10" s="1"/>
  <c r="L31" i="10"/>
  <c r="K30" i="10"/>
  <c r="I33" i="10"/>
  <c r="J32" i="10"/>
  <c r="H32" i="10"/>
  <c r="J32" i="2"/>
  <c r="H32" i="2"/>
  <c r="I33" i="2"/>
  <c r="K30" i="2"/>
  <c r="L31" i="2"/>
  <c r="N30" i="2"/>
  <c r="O30" i="2" s="1"/>
  <c r="P30" i="2" s="1"/>
  <c r="M31" i="2" s="1"/>
  <c r="N42" i="21" l="1"/>
  <c r="O42" i="21" s="1"/>
  <c r="P42" i="21" s="1"/>
  <c r="M43" i="21" s="1"/>
  <c r="I96" i="14"/>
  <c r="J95" i="14"/>
  <c r="L27" i="15"/>
  <c r="F27" i="15"/>
  <c r="J27" i="15"/>
  <c r="I54" i="22"/>
  <c r="J53" i="22"/>
  <c r="K52" i="22" s="1"/>
  <c r="H53" i="22"/>
  <c r="O39" i="22"/>
  <c r="P39" i="22" s="1"/>
  <c r="M40" i="22" s="1"/>
  <c r="L40" i="22" s="1"/>
  <c r="I53" i="21"/>
  <c r="J52" i="21"/>
  <c r="K51" i="21" s="1"/>
  <c r="H52" i="21"/>
  <c r="C28" i="15"/>
  <c r="N37" i="14"/>
  <c r="K43" i="14"/>
  <c r="J45" i="14"/>
  <c r="H45" i="14"/>
  <c r="O31" i="11"/>
  <c r="P31" i="11" s="1"/>
  <c r="M32" i="11" s="1"/>
  <c r="N32" i="11" s="1"/>
  <c r="K31" i="11"/>
  <c r="L32" i="11"/>
  <c r="H33" i="11"/>
  <c r="J33" i="11"/>
  <c r="I34" i="11"/>
  <c r="N31" i="10"/>
  <c r="O31" i="10" s="1"/>
  <c r="P31" i="10" s="1"/>
  <c r="M32" i="10" s="1"/>
  <c r="I34" i="10"/>
  <c r="J33" i="10"/>
  <c r="H33" i="10"/>
  <c r="K31" i="10"/>
  <c r="L32" i="10"/>
  <c r="N31" i="2"/>
  <c r="O31" i="2" s="1"/>
  <c r="P31" i="2" s="1"/>
  <c r="M32" i="2" s="1"/>
  <c r="J33" i="2"/>
  <c r="I34" i="2"/>
  <c r="H33" i="2"/>
  <c r="L32" i="2"/>
  <c r="K31" i="2"/>
  <c r="I97" i="14" l="1"/>
  <c r="J96" i="14"/>
  <c r="N43" i="21"/>
  <c r="L43" i="21"/>
  <c r="L28" i="15"/>
  <c r="J28" i="15"/>
  <c r="F28" i="15"/>
  <c r="N40" i="22"/>
  <c r="H54" i="22"/>
  <c r="I55" i="22"/>
  <c r="J54" i="22"/>
  <c r="K53" i="22" s="1"/>
  <c r="I54" i="21"/>
  <c r="J53" i="21"/>
  <c r="K52" i="21" s="1"/>
  <c r="H53" i="21"/>
  <c r="C29" i="15"/>
  <c r="O37" i="14"/>
  <c r="P37" i="14" s="1"/>
  <c r="M38" i="14" s="1"/>
  <c r="L38" i="14" s="1"/>
  <c r="K44" i="14"/>
  <c r="J46" i="14"/>
  <c r="H46" i="14"/>
  <c r="O32" i="11"/>
  <c r="P32" i="11" s="1"/>
  <c r="M33" i="11" s="1"/>
  <c r="N33" i="11" s="1"/>
  <c r="H34" i="11"/>
  <c r="I35" i="11"/>
  <c r="J34" i="11"/>
  <c r="L33" i="11"/>
  <c r="K32" i="11"/>
  <c r="N32" i="10"/>
  <c r="O32" i="10" s="1"/>
  <c r="P32" i="10" s="1"/>
  <c r="M33" i="10" s="1"/>
  <c r="H34" i="10"/>
  <c r="I35" i="10"/>
  <c r="J34" i="10"/>
  <c r="K32" i="10"/>
  <c r="L33" i="10"/>
  <c r="N32" i="2"/>
  <c r="K32" i="2"/>
  <c r="L33" i="2"/>
  <c r="I35" i="2"/>
  <c r="J34" i="2"/>
  <c r="H34" i="2"/>
  <c r="O43" i="21" l="1"/>
  <c r="P43" i="21" s="1"/>
  <c r="M44" i="21" s="1"/>
  <c r="L44" i="21" s="1"/>
  <c r="I98" i="14"/>
  <c r="J97" i="14"/>
  <c r="L29" i="15"/>
  <c r="F29" i="15"/>
  <c r="J29" i="15"/>
  <c r="I56" i="22"/>
  <c r="J55" i="22"/>
  <c r="K54" i="22" s="1"/>
  <c r="H55" i="22"/>
  <c r="O40" i="22"/>
  <c r="P40" i="22" s="1"/>
  <c r="M41" i="22" s="1"/>
  <c r="L41" i="22" s="1"/>
  <c r="I55" i="21"/>
  <c r="J54" i="21"/>
  <c r="K53" i="21" s="1"/>
  <c r="H54" i="21"/>
  <c r="C30" i="15"/>
  <c r="N38" i="14"/>
  <c r="K45" i="14"/>
  <c r="J47" i="14"/>
  <c r="H47" i="14"/>
  <c r="O33" i="11"/>
  <c r="P33" i="11" s="1"/>
  <c r="M34" i="11" s="1"/>
  <c r="O32" i="2"/>
  <c r="P32" i="2" s="1"/>
  <c r="M33" i="2" s="1"/>
  <c r="N33" i="2" s="1"/>
  <c r="O33" i="2" s="1"/>
  <c r="P33" i="2" s="1"/>
  <c r="M34" i="2" s="1"/>
  <c r="N34" i="11"/>
  <c r="I36" i="11"/>
  <c r="J35" i="11"/>
  <c r="H35" i="11"/>
  <c r="L34" i="11"/>
  <c r="O34" i="11" s="1"/>
  <c r="P34" i="11" s="1"/>
  <c r="M35" i="11" s="1"/>
  <c r="K33" i="11"/>
  <c r="N33" i="10"/>
  <c r="O33" i="10" s="1"/>
  <c r="P33" i="10" s="1"/>
  <c r="M34" i="10" s="1"/>
  <c r="H35" i="10"/>
  <c r="I36" i="10"/>
  <c r="J35" i="10"/>
  <c r="L34" i="10"/>
  <c r="K33" i="10"/>
  <c r="J35" i="2"/>
  <c r="I36" i="2"/>
  <c r="H35" i="2"/>
  <c r="K33" i="2"/>
  <c r="L34" i="2"/>
  <c r="N44" i="21" l="1"/>
  <c r="I99" i="14"/>
  <c r="J98" i="14"/>
  <c r="O44" i="21"/>
  <c r="P44" i="21" s="1"/>
  <c r="M45" i="21" s="1"/>
  <c r="L45" i="21" s="1"/>
  <c r="L30" i="15"/>
  <c r="F30" i="15"/>
  <c r="J30" i="15"/>
  <c r="N41" i="22"/>
  <c r="I57" i="22"/>
  <c r="J56" i="22"/>
  <c r="K55" i="22" s="1"/>
  <c r="H56" i="22"/>
  <c r="I56" i="21"/>
  <c r="J55" i="21"/>
  <c r="K54" i="21" s="1"/>
  <c r="H55" i="21"/>
  <c r="C31" i="15"/>
  <c r="O38" i="14"/>
  <c r="P38" i="14" s="1"/>
  <c r="M39" i="14" s="1"/>
  <c r="L39" i="14" s="1"/>
  <c r="K46" i="14"/>
  <c r="J48" i="14"/>
  <c r="H48" i="14"/>
  <c r="N35" i="11"/>
  <c r="K34" i="11"/>
  <c r="L35" i="11"/>
  <c r="O35" i="11" s="1"/>
  <c r="P35" i="11" s="1"/>
  <c r="M36" i="11" s="1"/>
  <c r="I37" i="11"/>
  <c r="J36" i="11"/>
  <c r="H36" i="11"/>
  <c r="N34" i="10"/>
  <c r="O34" i="10" s="1"/>
  <c r="P34" i="10" s="1"/>
  <c r="M35" i="10" s="1"/>
  <c r="L35" i="10"/>
  <c r="K34" i="10"/>
  <c r="I37" i="10"/>
  <c r="J36" i="10"/>
  <c r="H36" i="10"/>
  <c r="N34" i="2"/>
  <c r="O34" i="2" s="1"/>
  <c r="P34" i="2" s="1"/>
  <c r="M35" i="2" s="1"/>
  <c r="K34" i="2"/>
  <c r="L35" i="2"/>
  <c r="J36" i="2"/>
  <c r="H36" i="2"/>
  <c r="I37" i="2"/>
  <c r="N45" i="21" l="1"/>
  <c r="I100" i="14"/>
  <c r="J99" i="14"/>
  <c r="L31" i="15"/>
  <c r="F31" i="15"/>
  <c r="J31" i="15"/>
  <c r="I58" i="22"/>
  <c r="J57" i="22"/>
  <c r="K56" i="22" s="1"/>
  <c r="H57" i="22"/>
  <c r="O41" i="22"/>
  <c r="P41" i="22" s="1"/>
  <c r="M42" i="22" s="1"/>
  <c r="L42" i="22" s="1"/>
  <c r="I57" i="21"/>
  <c r="J56" i="21"/>
  <c r="K55" i="21" s="1"/>
  <c r="H56" i="21"/>
  <c r="O45" i="21"/>
  <c r="P45" i="21" s="1"/>
  <c r="M46" i="21" s="1"/>
  <c r="L46" i="21" s="1"/>
  <c r="C32" i="15"/>
  <c r="N39" i="14"/>
  <c r="K47" i="14"/>
  <c r="J49" i="14"/>
  <c r="H49" i="14"/>
  <c r="N36" i="11"/>
  <c r="K35" i="11"/>
  <c r="L36" i="11"/>
  <c r="J37" i="11"/>
  <c r="H37" i="11"/>
  <c r="I38" i="11"/>
  <c r="N35" i="10"/>
  <c r="O35" i="10" s="1"/>
  <c r="P35" i="10" s="1"/>
  <c r="M36" i="10" s="1"/>
  <c r="K35" i="10"/>
  <c r="L36" i="10"/>
  <c r="I38" i="10"/>
  <c r="J37" i="10"/>
  <c r="H37" i="10"/>
  <c r="H37" i="2"/>
  <c r="J37" i="2"/>
  <c r="I38" i="2"/>
  <c r="N35" i="2"/>
  <c r="O35" i="2" s="1"/>
  <c r="P35" i="2" s="1"/>
  <c r="M36" i="2" s="1"/>
  <c r="L36" i="2"/>
  <c r="K35" i="2"/>
  <c r="I101" i="14" l="1"/>
  <c r="J100" i="14"/>
  <c r="L32" i="15"/>
  <c r="J32" i="15"/>
  <c r="F32" i="15"/>
  <c r="N42" i="22"/>
  <c r="H58" i="22"/>
  <c r="I59" i="22"/>
  <c r="J58" i="22"/>
  <c r="K57" i="22" s="1"/>
  <c r="N46" i="21"/>
  <c r="I58" i="21"/>
  <c r="J57" i="21"/>
  <c r="K56" i="21" s="1"/>
  <c r="H57" i="21"/>
  <c r="C33" i="15"/>
  <c r="O39" i="14"/>
  <c r="P39" i="14" s="1"/>
  <c r="M40" i="14" s="1"/>
  <c r="K48" i="14"/>
  <c r="J50" i="14"/>
  <c r="H50" i="14"/>
  <c r="O36" i="11"/>
  <c r="P36" i="11" s="1"/>
  <c r="M37" i="11" s="1"/>
  <c r="N37" i="11" s="1"/>
  <c r="L37" i="11"/>
  <c r="K36" i="11"/>
  <c r="H38" i="11"/>
  <c r="I39" i="11"/>
  <c r="J38" i="11"/>
  <c r="N36" i="10"/>
  <c r="O36" i="10" s="1"/>
  <c r="P36" i="10" s="1"/>
  <c r="M37" i="10" s="1"/>
  <c r="K36" i="10"/>
  <c r="L37" i="10"/>
  <c r="H38" i="10"/>
  <c r="I39" i="10"/>
  <c r="J38" i="10"/>
  <c r="N36" i="2"/>
  <c r="O36" i="2" s="1"/>
  <c r="P36" i="2" s="1"/>
  <c r="M37" i="2" s="1"/>
  <c r="K36" i="2"/>
  <c r="L37" i="2"/>
  <c r="I39" i="2"/>
  <c r="J38" i="2"/>
  <c r="H38" i="2"/>
  <c r="I102" i="14" l="1"/>
  <c r="J101" i="14"/>
  <c r="L33" i="15"/>
  <c r="F33" i="15"/>
  <c r="J33" i="15"/>
  <c r="O46" i="21"/>
  <c r="P46" i="21" s="1"/>
  <c r="M47" i="21" s="1"/>
  <c r="I60" i="22"/>
  <c r="J59" i="22"/>
  <c r="K58" i="22" s="1"/>
  <c r="H59" i="22"/>
  <c r="O42" i="22"/>
  <c r="P42" i="22" s="1"/>
  <c r="M43" i="22" s="1"/>
  <c r="L43" i="22" s="1"/>
  <c r="I59" i="21"/>
  <c r="J58" i="21"/>
  <c r="K57" i="21" s="1"/>
  <c r="H58" i="21"/>
  <c r="C34" i="15"/>
  <c r="N40" i="14"/>
  <c r="L40" i="14" s="1"/>
  <c r="K49" i="14"/>
  <c r="J51" i="14"/>
  <c r="H51" i="14"/>
  <c r="O37" i="11"/>
  <c r="P37" i="11" s="1"/>
  <c r="M38" i="11" s="1"/>
  <c r="N38" i="11" s="1"/>
  <c r="L38" i="11"/>
  <c r="K37" i="11"/>
  <c r="I40" i="11"/>
  <c r="J39" i="11"/>
  <c r="H39" i="11"/>
  <c r="L38" i="10"/>
  <c r="K37" i="10"/>
  <c r="N37" i="10"/>
  <c r="O37" i="10" s="1"/>
  <c r="P37" i="10" s="1"/>
  <c r="M38" i="10" s="1"/>
  <c r="H39" i="10"/>
  <c r="I40" i="10"/>
  <c r="J39" i="10"/>
  <c r="N37" i="2"/>
  <c r="O37" i="2" s="1"/>
  <c r="P37" i="2" s="1"/>
  <c r="M38" i="2" s="1"/>
  <c r="H39" i="2"/>
  <c r="J39" i="2"/>
  <c r="I40" i="2"/>
  <c r="L38" i="2"/>
  <c r="K37" i="2"/>
  <c r="I103" i="14" l="1"/>
  <c r="J102" i="14"/>
  <c r="N47" i="21"/>
  <c r="L47" i="21" s="1"/>
  <c r="L34" i="15"/>
  <c r="F34" i="15"/>
  <c r="J34" i="15"/>
  <c r="N43" i="22"/>
  <c r="I61" i="22"/>
  <c r="J60" i="22"/>
  <c r="K59" i="22" s="1"/>
  <c r="H60" i="22"/>
  <c r="I60" i="21"/>
  <c r="J59" i="21"/>
  <c r="K58" i="21" s="1"/>
  <c r="H59" i="21"/>
  <c r="C35" i="15"/>
  <c r="O40" i="14"/>
  <c r="P40" i="14" s="1"/>
  <c r="M41" i="14" s="1"/>
  <c r="K50" i="14"/>
  <c r="J52" i="14"/>
  <c r="H52" i="14"/>
  <c r="O38" i="11"/>
  <c r="P38" i="11" s="1"/>
  <c r="M39" i="11" s="1"/>
  <c r="N39" i="11" s="1"/>
  <c r="L39" i="11"/>
  <c r="K38" i="11"/>
  <c r="I41" i="11"/>
  <c r="J40" i="11"/>
  <c r="H40" i="11"/>
  <c r="N38" i="10"/>
  <c r="O38" i="10" s="1"/>
  <c r="P38" i="10" s="1"/>
  <c r="M39" i="10" s="1"/>
  <c r="I41" i="10"/>
  <c r="J40" i="10"/>
  <c r="H40" i="10"/>
  <c r="L39" i="10"/>
  <c r="K38" i="10"/>
  <c r="N38" i="2"/>
  <c r="I41" i="2"/>
  <c r="J40" i="2"/>
  <c r="H40" i="2"/>
  <c r="O38" i="2"/>
  <c r="P38" i="2" s="1"/>
  <c r="M39" i="2" s="1"/>
  <c r="K38" i="2"/>
  <c r="L39" i="2"/>
  <c r="I104" i="14" l="1"/>
  <c r="J103" i="14"/>
  <c r="O47" i="21"/>
  <c r="P47" i="21" s="1"/>
  <c r="M48" i="21" s="1"/>
  <c r="L35" i="15"/>
  <c r="E35" i="15"/>
  <c r="F35" i="15"/>
  <c r="J35" i="15"/>
  <c r="I62" i="22"/>
  <c r="J61" i="22"/>
  <c r="K60" i="22" s="1"/>
  <c r="H61" i="22"/>
  <c r="O43" i="22"/>
  <c r="P43" i="22" s="1"/>
  <c r="M44" i="22" s="1"/>
  <c r="L44" i="22" s="1"/>
  <c r="I61" i="21"/>
  <c r="J60" i="21"/>
  <c r="K59" i="21" s="1"/>
  <c r="H60" i="21"/>
  <c r="C36" i="15"/>
  <c r="N41" i="14"/>
  <c r="L41" i="14" s="1"/>
  <c r="K51" i="14"/>
  <c r="J53" i="14"/>
  <c r="H53" i="14"/>
  <c r="O39" i="11"/>
  <c r="P39" i="11" s="1"/>
  <c r="M40" i="11" s="1"/>
  <c r="N40" i="11" s="1"/>
  <c r="K39" i="11"/>
  <c r="L40" i="11"/>
  <c r="I42" i="11"/>
  <c r="H41" i="11"/>
  <c r="J41" i="11"/>
  <c r="N39" i="10"/>
  <c r="I42" i="10"/>
  <c r="J41" i="10"/>
  <c r="H41" i="10"/>
  <c r="O39" i="10"/>
  <c r="P39" i="10" s="1"/>
  <c r="M40" i="10" s="1"/>
  <c r="K39" i="10"/>
  <c r="L40" i="10"/>
  <c r="N39" i="2"/>
  <c r="O39" i="2" s="1"/>
  <c r="P39" i="2" s="1"/>
  <c r="M40" i="2" s="1"/>
  <c r="J41" i="2"/>
  <c r="I42" i="2"/>
  <c r="H41" i="2"/>
  <c r="L40" i="2"/>
  <c r="K39" i="2"/>
  <c r="I105" i="14" l="1"/>
  <c r="J104" i="14"/>
  <c r="N48" i="21"/>
  <c r="L36" i="15"/>
  <c r="E36" i="15"/>
  <c r="J36" i="15"/>
  <c r="F36" i="15"/>
  <c r="N44" i="22"/>
  <c r="H62" i="22"/>
  <c r="I63" i="22"/>
  <c r="J62" i="22"/>
  <c r="K61" i="22" s="1"/>
  <c r="I62" i="21"/>
  <c r="J61" i="21"/>
  <c r="K60" i="21" s="1"/>
  <c r="H61" i="21"/>
  <c r="O40" i="11"/>
  <c r="P40" i="11" s="1"/>
  <c r="M41" i="11" s="1"/>
  <c r="C37" i="15"/>
  <c r="O41" i="14"/>
  <c r="P41" i="14" s="1"/>
  <c r="M42" i="14" s="1"/>
  <c r="K52" i="14"/>
  <c r="J54" i="14"/>
  <c r="H54" i="14"/>
  <c r="N41" i="11"/>
  <c r="H42" i="11"/>
  <c r="I43" i="11"/>
  <c r="J42" i="11"/>
  <c r="L41" i="11"/>
  <c r="O41" i="11" s="1"/>
  <c r="P41" i="11" s="1"/>
  <c r="M42" i="11" s="1"/>
  <c r="K40" i="11"/>
  <c r="N40" i="10"/>
  <c r="H42" i="10"/>
  <c r="I43" i="10"/>
  <c r="J42" i="10"/>
  <c r="O40" i="10"/>
  <c r="P40" i="10" s="1"/>
  <c r="M41" i="10" s="1"/>
  <c r="K40" i="10"/>
  <c r="L41" i="10"/>
  <c r="N40" i="2"/>
  <c r="O40" i="2" s="1"/>
  <c r="P40" i="2" s="1"/>
  <c r="M41" i="2" s="1"/>
  <c r="L41" i="2"/>
  <c r="K40" i="2"/>
  <c r="J42" i="2"/>
  <c r="H42" i="2"/>
  <c r="I43" i="2"/>
  <c r="I106" i="14" l="1"/>
  <c r="J105" i="14"/>
  <c r="L48" i="21"/>
  <c r="O48" i="21" s="1"/>
  <c r="P48" i="21" s="1"/>
  <c r="M49" i="21" s="1"/>
  <c r="N49" i="21" s="1"/>
  <c r="L37" i="15"/>
  <c r="E37" i="15"/>
  <c r="F37" i="15"/>
  <c r="J37" i="15"/>
  <c r="I64" i="22"/>
  <c r="J63" i="22"/>
  <c r="K62" i="22" s="1"/>
  <c r="H63" i="22"/>
  <c r="O44" i="22"/>
  <c r="P44" i="22" s="1"/>
  <c r="M45" i="22" s="1"/>
  <c r="L45" i="22" s="1"/>
  <c r="I63" i="21"/>
  <c r="J62" i="21"/>
  <c r="K61" i="21" s="1"/>
  <c r="H62" i="21"/>
  <c r="C38" i="15"/>
  <c r="N42" i="14"/>
  <c r="L42" i="14" s="1"/>
  <c r="K53" i="14"/>
  <c r="J55" i="14"/>
  <c r="H55" i="14"/>
  <c r="N42" i="11"/>
  <c r="I44" i="11"/>
  <c r="J43" i="11"/>
  <c r="H43" i="11"/>
  <c r="L42" i="11"/>
  <c r="O42" i="11" s="1"/>
  <c r="P42" i="11" s="1"/>
  <c r="M43" i="11" s="1"/>
  <c r="K41" i="11"/>
  <c r="N41" i="10"/>
  <c r="H43" i="10"/>
  <c r="I44" i="10"/>
  <c r="J43" i="10"/>
  <c r="L42" i="10"/>
  <c r="K41" i="10"/>
  <c r="N41" i="2"/>
  <c r="O41" i="2" s="1"/>
  <c r="P41" i="2" s="1"/>
  <c r="M42" i="2" s="1"/>
  <c r="L42" i="2"/>
  <c r="K41" i="2"/>
  <c r="H43" i="2"/>
  <c r="J43" i="2"/>
  <c r="I44" i="2"/>
  <c r="I107" i="14" l="1"/>
  <c r="J106" i="14"/>
  <c r="L49" i="21"/>
  <c r="O49" i="21" s="1"/>
  <c r="P49" i="21" s="1"/>
  <c r="M50" i="21" s="1"/>
  <c r="O42" i="14"/>
  <c r="P42" i="14" s="1"/>
  <c r="M43" i="14" s="1"/>
  <c r="L38" i="15"/>
  <c r="E38" i="15"/>
  <c r="F38" i="15"/>
  <c r="J38" i="15"/>
  <c r="N45" i="22"/>
  <c r="I65" i="22"/>
  <c r="J64" i="22"/>
  <c r="K63" i="22" s="1"/>
  <c r="H64" i="22"/>
  <c r="I64" i="21"/>
  <c r="J63" i="21"/>
  <c r="K62" i="21" s="1"/>
  <c r="H63" i="21"/>
  <c r="C39" i="15"/>
  <c r="K54" i="14"/>
  <c r="J56" i="14"/>
  <c r="H56" i="14"/>
  <c r="O41" i="10"/>
  <c r="P41" i="10" s="1"/>
  <c r="M42" i="10" s="1"/>
  <c r="N42" i="10" s="1"/>
  <c r="N43" i="11"/>
  <c r="K42" i="11"/>
  <c r="L43" i="11"/>
  <c r="I45" i="11"/>
  <c r="J44" i="11"/>
  <c r="H44" i="11"/>
  <c r="I45" i="10"/>
  <c r="J44" i="10"/>
  <c r="H44" i="10"/>
  <c r="L43" i="10"/>
  <c r="K42" i="10"/>
  <c r="N42" i="2"/>
  <c r="O42" i="2" s="1"/>
  <c r="P42" i="2" s="1"/>
  <c r="M43" i="2" s="1"/>
  <c r="H44" i="2"/>
  <c r="I45" i="2"/>
  <c r="J44" i="2"/>
  <c r="K42" i="2"/>
  <c r="L43" i="2"/>
  <c r="I108" i="14" l="1"/>
  <c r="J107" i="14"/>
  <c r="N50" i="21"/>
  <c r="L50" i="21" s="1"/>
  <c r="N43" i="14"/>
  <c r="L43" i="14" s="1"/>
  <c r="L39" i="15"/>
  <c r="E39" i="15"/>
  <c r="F39" i="15"/>
  <c r="J39" i="15"/>
  <c r="I66" i="22"/>
  <c r="J65" i="22"/>
  <c r="K64" i="22" s="1"/>
  <c r="H65" i="22"/>
  <c r="O45" i="22"/>
  <c r="P45" i="22" s="1"/>
  <c r="M46" i="22" s="1"/>
  <c r="L46" i="22" s="1"/>
  <c r="I65" i="21"/>
  <c r="J64" i="21"/>
  <c r="K63" i="21" s="1"/>
  <c r="H64" i="21"/>
  <c r="C40" i="15"/>
  <c r="K55" i="14"/>
  <c r="J57" i="14"/>
  <c r="H57" i="14"/>
  <c r="O42" i="10"/>
  <c r="P42" i="10" s="1"/>
  <c r="M43" i="10" s="1"/>
  <c r="N43" i="10" s="1"/>
  <c r="O43" i="11"/>
  <c r="P43" i="11" s="1"/>
  <c r="M44" i="11" s="1"/>
  <c r="N44" i="11" s="1"/>
  <c r="K43" i="11"/>
  <c r="L44" i="11"/>
  <c r="I46" i="11"/>
  <c r="H45" i="11"/>
  <c r="J45" i="11"/>
  <c r="I46" i="10"/>
  <c r="J45" i="10"/>
  <c r="H45" i="10"/>
  <c r="K43" i="10"/>
  <c r="L44" i="10"/>
  <c r="N43" i="2"/>
  <c r="O43" i="2" s="1"/>
  <c r="P43" i="2" s="1"/>
  <c r="M44" i="2" s="1"/>
  <c r="L44" i="2"/>
  <c r="K43" i="2"/>
  <c r="H45" i="2"/>
  <c r="J45" i="2"/>
  <c r="I46" i="2"/>
  <c r="I109" i="14" l="1"/>
  <c r="J108" i="14"/>
  <c r="O50" i="21"/>
  <c r="P50" i="21" s="1"/>
  <c r="M51" i="21" s="1"/>
  <c r="O43" i="14"/>
  <c r="P43" i="14" s="1"/>
  <c r="M44" i="14" s="1"/>
  <c r="L40" i="15"/>
  <c r="E40" i="15"/>
  <c r="J40" i="15"/>
  <c r="F40" i="15"/>
  <c r="N46" i="22"/>
  <c r="H66" i="22"/>
  <c r="I67" i="22"/>
  <c r="J66" i="22"/>
  <c r="K65" i="22" s="1"/>
  <c r="I66" i="21"/>
  <c r="J65" i="21"/>
  <c r="K64" i="21" s="1"/>
  <c r="H65" i="21"/>
  <c r="C41" i="15"/>
  <c r="N44" i="14"/>
  <c r="O43" i="10"/>
  <c r="P43" i="10" s="1"/>
  <c r="M44" i="10" s="1"/>
  <c r="N44" i="10" s="1"/>
  <c r="K56" i="14"/>
  <c r="J58" i="14"/>
  <c r="H58" i="14"/>
  <c r="O44" i="11"/>
  <c r="P44" i="11" s="1"/>
  <c r="M45" i="11" s="1"/>
  <c r="N45" i="11" s="1"/>
  <c r="H46" i="11"/>
  <c r="I47" i="11"/>
  <c r="J46" i="11"/>
  <c r="L45" i="11"/>
  <c r="K44" i="11"/>
  <c r="H46" i="10"/>
  <c r="I47" i="10"/>
  <c r="J46" i="10"/>
  <c r="K44" i="10"/>
  <c r="L45" i="10"/>
  <c r="N44" i="2"/>
  <c r="O44" i="2" s="1"/>
  <c r="P44" i="2" s="1"/>
  <c r="M45" i="2" s="1"/>
  <c r="I47" i="2"/>
  <c r="J46" i="2"/>
  <c r="H46" i="2"/>
  <c r="K44" i="2"/>
  <c r="L45" i="2"/>
  <c r="I110" i="14" l="1"/>
  <c r="J109" i="14"/>
  <c r="N51" i="21"/>
  <c r="L44" i="14"/>
  <c r="O44" i="14" s="1"/>
  <c r="P44" i="14" s="1"/>
  <c r="M45" i="14" s="1"/>
  <c r="L41" i="15"/>
  <c r="E41" i="15"/>
  <c r="F41" i="15"/>
  <c r="J41" i="15"/>
  <c r="I68" i="22"/>
  <c r="J67" i="22"/>
  <c r="K66" i="22" s="1"/>
  <c r="H67" i="22"/>
  <c r="O46" i="22"/>
  <c r="P46" i="22" s="1"/>
  <c r="M47" i="22" s="1"/>
  <c r="L47" i="22" s="1"/>
  <c r="I67" i="21"/>
  <c r="J66" i="21"/>
  <c r="K65" i="21" s="1"/>
  <c r="H66" i="21"/>
  <c r="C42" i="15"/>
  <c r="O44" i="10"/>
  <c r="P44" i="10" s="1"/>
  <c r="M45" i="10" s="1"/>
  <c r="O45" i="11"/>
  <c r="P45" i="11" s="1"/>
  <c r="M46" i="11" s="1"/>
  <c r="N46" i="11" s="1"/>
  <c r="K57" i="14"/>
  <c r="J59" i="14"/>
  <c r="H59" i="14"/>
  <c r="H47" i="11"/>
  <c r="I48" i="11"/>
  <c r="J47" i="11"/>
  <c r="L46" i="11"/>
  <c r="K45" i="11"/>
  <c r="N45" i="10"/>
  <c r="H47" i="10"/>
  <c r="I48" i="10"/>
  <c r="J47" i="10"/>
  <c r="L46" i="10"/>
  <c r="K45" i="10"/>
  <c r="N45" i="2"/>
  <c r="O45" i="2" s="1"/>
  <c r="P45" i="2" s="1"/>
  <c r="M46" i="2" s="1"/>
  <c r="L46" i="2"/>
  <c r="K45" i="2"/>
  <c r="H47" i="2"/>
  <c r="J47" i="2"/>
  <c r="I48" i="2"/>
  <c r="I111" i="14" l="1"/>
  <c r="J110" i="14"/>
  <c r="L51" i="21"/>
  <c r="O51" i="21" s="1"/>
  <c r="P51" i="21" s="1"/>
  <c r="M52" i="21" s="1"/>
  <c r="L42" i="15"/>
  <c r="E42" i="15"/>
  <c r="F42" i="15"/>
  <c r="J42" i="15"/>
  <c r="N47" i="22"/>
  <c r="I69" i="22"/>
  <c r="J68" i="22"/>
  <c r="K67" i="22" s="1"/>
  <c r="H68" i="22"/>
  <c r="I68" i="21"/>
  <c r="J67" i="21"/>
  <c r="K66" i="21" s="1"/>
  <c r="H67" i="21"/>
  <c r="C43" i="15"/>
  <c r="N45" i="14"/>
  <c r="L45" i="14" s="1"/>
  <c r="O46" i="11"/>
  <c r="P46" i="11" s="1"/>
  <c r="M47" i="11" s="1"/>
  <c r="N47" i="11" s="1"/>
  <c r="O45" i="10"/>
  <c r="P45" i="10" s="1"/>
  <c r="M46" i="10" s="1"/>
  <c r="N46" i="10" s="1"/>
  <c r="O46" i="10" s="1"/>
  <c r="P46" i="10" s="1"/>
  <c r="M47" i="10" s="1"/>
  <c r="K58" i="14"/>
  <c r="J60" i="14"/>
  <c r="H60" i="14"/>
  <c r="K46" i="11"/>
  <c r="L47" i="11"/>
  <c r="I49" i="11"/>
  <c r="J48" i="11"/>
  <c r="H48" i="11"/>
  <c r="L47" i="10"/>
  <c r="K46" i="10"/>
  <c r="I49" i="10"/>
  <c r="J48" i="10"/>
  <c r="H48" i="10"/>
  <c r="N46" i="2"/>
  <c r="O46" i="2" s="1"/>
  <c r="P46" i="2" s="1"/>
  <c r="M47" i="2" s="1"/>
  <c r="J48" i="2"/>
  <c r="H48" i="2"/>
  <c r="I49" i="2"/>
  <c r="K46" i="2"/>
  <c r="L47" i="2"/>
  <c r="I112" i="14" l="1"/>
  <c r="J111" i="14"/>
  <c r="N52" i="21"/>
  <c r="L52" i="21" s="1"/>
  <c r="O52" i="21" s="1"/>
  <c r="P52" i="21" s="1"/>
  <c r="M53" i="21" s="1"/>
  <c r="L43" i="15"/>
  <c r="E43" i="15"/>
  <c r="F43" i="15"/>
  <c r="J43" i="15"/>
  <c r="I70" i="22"/>
  <c r="J69" i="22"/>
  <c r="K68" i="22" s="1"/>
  <c r="H69" i="22"/>
  <c r="O47" i="22"/>
  <c r="P47" i="22" s="1"/>
  <c r="M48" i="22" s="1"/>
  <c r="L48" i="22" s="1"/>
  <c r="I69" i="21"/>
  <c r="J68" i="21"/>
  <c r="K67" i="21" s="1"/>
  <c r="H68" i="21"/>
  <c r="O47" i="11"/>
  <c r="P47" i="11" s="1"/>
  <c r="M48" i="11" s="1"/>
  <c r="N48" i="11" s="1"/>
  <c r="C44" i="15"/>
  <c r="O45" i="14"/>
  <c r="P45" i="14" s="1"/>
  <c r="M46" i="14" s="1"/>
  <c r="K59" i="14"/>
  <c r="J61" i="14"/>
  <c r="H61" i="14"/>
  <c r="K47" i="11"/>
  <c r="L48" i="11"/>
  <c r="H49" i="11"/>
  <c r="I50" i="11"/>
  <c r="J49" i="11"/>
  <c r="N47" i="10"/>
  <c r="O47" i="10" s="1"/>
  <c r="P47" i="10" s="1"/>
  <c r="M48" i="10" s="1"/>
  <c r="I50" i="10"/>
  <c r="J49" i="10"/>
  <c r="H49" i="10"/>
  <c r="K47" i="10"/>
  <c r="L48" i="10"/>
  <c r="N47" i="2"/>
  <c r="O47" i="2" s="1"/>
  <c r="P47" i="2" s="1"/>
  <c r="M48" i="2" s="1"/>
  <c r="L48" i="2"/>
  <c r="K47" i="2"/>
  <c r="J49" i="2"/>
  <c r="I50" i="2"/>
  <c r="H49" i="2"/>
  <c r="I113" i="14" l="1"/>
  <c r="J112" i="14"/>
  <c r="L53" i="21"/>
  <c r="O53" i="21" s="1"/>
  <c r="P53" i="21" s="1"/>
  <c r="M54" i="21" s="1"/>
  <c r="N53" i="21"/>
  <c r="L44" i="15"/>
  <c r="E44" i="15"/>
  <c r="J44" i="15"/>
  <c r="F44" i="15"/>
  <c r="O48" i="11"/>
  <c r="P48" i="11" s="1"/>
  <c r="M49" i="11" s="1"/>
  <c r="N49" i="11" s="1"/>
  <c r="N48" i="22"/>
  <c r="H70" i="22"/>
  <c r="I71" i="22"/>
  <c r="J70" i="22"/>
  <c r="K69" i="22" s="1"/>
  <c r="I70" i="21"/>
  <c r="J69" i="21"/>
  <c r="K68" i="21" s="1"/>
  <c r="H69" i="21"/>
  <c r="C45" i="15"/>
  <c r="N46" i="14"/>
  <c r="L46" i="14" s="1"/>
  <c r="K60" i="14"/>
  <c r="J62" i="14"/>
  <c r="H62" i="14"/>
  <c r="K48" i="11"/>
  <c r="L49" i="11"/>
  <c r="H50" i="11"/>
  <c r="I51" i="11"/>
  <c r="J50" i="11"/>
  <c r="N48" i="10"/>
  <c r="O48" i="10" s="1"/>
  <c r="P48" i="10" s="1"/>
  <c r="M49" i="10" s="1"/>
  <c r="K48" i="10"/>
  <c r="L49" i="10"/>
  <c r="H50" i="10"/>
  <c r="I51" i="10"/>
  <c r="J50" i="10"/>
  <c r="N48" i="2"/>
  <c r="I51" i="2"/>
  <c r="J50" i="2"/>
  <c r="H50" i="2"/>
  <c r="O48" i="2"/>
  <c r="P48" i="2" s="1"/>
  <c r="M49" i="2" s="1"/>
  <c r="K48" i="2"/>
  <c r="L49" i="2"/>
  <c r="I114" i="14" l="1"/>
  <c r="J113" i="14"/>
  <c r="N54" i="21"/>
  <c r="L54" i="21" s="1"/>
  <c r="L45" i="15"/>
  <c r="E45" i="15"/>
  <c r="F45" i="15"/>
  <c r="J45" i="15"/>
  <c r="O49" i="11"/>
  <c r="P49" i="11" s="1"/>
  <c r="M50" i="11" s="1"/>
  <c r="I72" i="22"/>
  <c r="J71" i="22"/>
  <c r="K70" i="22" s="1"/>
  <c r="H71" i="22"/>
  <c r="O48" i="22"/>
  <c r="P48" i="22" s="1"/>
  <c r="M49" i="22" s="1"/>
  <c r="L49" i="22" s="1"/>
  <c r="I71" i="21"/>
  <c r="J70" i="21"/>
  <c r="K69" i="21" s="1"/>
  <c r="H70" i="21"/>
  <c r="C46" i="15"/>
  <c r="O46" i="14"/>
  <c r="P46" i="14" s="1"/>
  <c r="M47" i="14" s="1"/>
  <c r="K61" i="14"/>
  <c r="J63" i="14"/>
  <c r="H63" i="14"/>
  <c r="N50" i="11"/>
  <c r="L50" i="11"/>
  <c r="K49" i="11"/>
  <c r="H51" i="11"/>
  <c r="I52" i="11"/>
  <c r="J51" i="11"/>
  <c r="N49" i="10"/>
  <c r="O49" i="10" s="1"/>
  <c r="P49" i="10" s="1"/>
  <c r="M50" i="10" s="1"/>
  <c r="L50" i="10"/>
  <c r="K49" i="10"/>
  <c r="H51" i="10"/>
  <c r="I52" i="10"/>
  <c r="J51" i="10"/>
  <c r="N49" i="2"/>
  <c r="O49" i="2" s="1"/>
  <c r="P49" i="2" s="1"/>
  <c r="M50" i="2" s="1"/>
  <c r="K49" i="2"/>
  <c r="L50" i="2"/>
  <c r="J51" i="2"/>
  <c r="I52" i="2"/>
  <c r="H51" i="2"/>
  <c r="I115" i="14" l="1"/>
  <c r="J114" i="14"/>
  <c r="O54" i="21"/>
  <c r="P54" i="21" s="1"/>
  <c r="M55" i="21" s="1"/>
  <c r="L46" i="15"/>
  <c r="E46" i="15"/>
  <c r="F46" i="15"/>
  <c r="J46" i="15"/>
  <c r="N49" i="22"/>
  <c r="I73" i="22"/>
  <c r="J72" i="22"/>
  <c r="K71" i="22" s="1"/>
  <c r="H72" i="22"/>
  <c r="I72" i="21"/>
  <c r="J71" i="21"/>
  <c r="K70" i="21" s="1"/>
  <c r="H71" i="21"/>
  <c r="C47" i="15"/>
  <c r="N47" i="14"/>
  <c r="L47" i="14" s="1"/>
  <c r="K62" i="14"/>
  <c r="J64" i="14"/>
  <c r="H64" i="14"/>
  <c r="O50" i="11"/>
  <c r="P50" i="11" s="1"/>
  <c r="M51" i="11" s="1"/>
  <c r="N51" i="11" s="1"/>
  <c r="I53" i="11"/>
  <c r="J52" i="11"/>
  <c r="H52" i="11"/>
  <c r="K50" i="11"/>
  <c r="L51" i="11"/>
  <c r="N50" i="10"/>
  <c r="I53" i="10"/>
  <c r="J52" i="10"/>
  <c r="H52" i="10"/>
  <c r="O50" i="10"/>
  <c r="P50" i="10" s="1"/>
  <c r="M51" i="10" s="1"/>
  <c r="L51" i="10"/>
  <c r="K50" i="10"/>
  <c r="N50" i="2"/>
  <c r="O50" i="2" s="1"/>
  <c r="P50" i="2" s="1"/>
  <c r="M51" i="2" s="1"/>
  <c r="J52" i="2"/>
  <c r="H52" i="2"/>
  <c r="I53" i="2"/>
  <c r="L51" i="2"/>
  <c r="K50" i="2"/>
  <c r="I116" i="14" l="1"/>
  <c r="J115" i="14"/>
  <c r="N55" i="21"/>
  <c r="L47" i="15"/>
  <c r="E47" i="15"/>
  <c r="F47" i="15"/>
  <c r="J47" i="15"/>
  <c r="I74" i="22"/>
  <c r="J73" i="22"/>
  <c r="K72" i="22" s="1"/>
  <c r="H73" i="22"/>
  <c r="O49" i="22"/>
  <c r="P49" i="22" s="1"/>
  <c r="M50" i="22" s="1"/>
  <c r="L50" i="22" s="1"/>
  <c r="I73" i="21"/>
  <c r="J72" i="21"/>
  <c r="K71" i="21" s="1"/>
  <c r="H72" i="21"/>
  <c r="C48" i="15"/>
  <c r="O47" i="14"/>
  <c r="P47" i="14" s="1"/>
  <c r="M48" i="14" s="1"/>
  <c r="K63" i="14"/>
  <c r="J65" i="14"/>
  <c r="H65" i="14"/>
  <c r="O51" i="11"/>
  <c r="P51" i="11" s="1"/>
  <c r="M52" i="11" s="1"/>
  <c r="N52" i="11" s="1"/>
  <c r="I54" i="11"/>
  <c r="H53" i="11"/>
  <c r="J53" i="11"/>
  <c r="K51" i="11"/>
  <c r="L52" i="11"/>
  <c r="N51" i="10"/>
  <c r="O51" i="10" s="1"/>
  <c r="P51" i="10" s="1"/>
  <c r="M52" i="10" s="1"/>
  <c r="I54" i="10"/>
  <c r="J53" i="10"/>
  <c r="H53" i="10"/>
  <c r="K51" i="10"/>
  <c r="L52" i="10"/>
  <c r="N51" i="2"/>
  <c r="O51" i="2" s="1"/>
  <c r="P51" i="2" s="1"/>
  <c r="M52" i="2" s="1"/>
  <c r="L52" i="2"/>
  <c r="K51" i="2"/>
  <c r="J53" i="2"/>
  <c r="H53" i="2"/>
  <c r="I54" i="2"/>
  <c r="I117" i="14" l="1"/>
  <c r="J116" i="14"/>
  <c r="L55" i="21"/>
  <c r="O55" i="21" s="1"/>
  <c r="P55" i="21" s="1"/>
  <c r="M56" i="21" s="1"/>
  <c r="L48" i="15"/>
  <c r="E48" i="15"/>
  <c r="J48" i="15"/>
  <c r="F48" i="15"/>
  <c r="N50" i="22"/>
  <c r="H74" i="22"/>
  <c r="I75" i="22"/>
  <c r="J74" i="22"/>
  <c r="K73" i="22" s="1"/>
  <c r="I74" i="21"/>
  <c r="J73" i="21"/>
  <c r="K72" i="21" s="1"/>
  <c r="H73" i="21"/>
  <c r="C49" i="15"/>
  <c r="N48" i="14"/>
  <c r="L48" i="14" s="1"/>
  <c r="K64" i="14"/>
  <c r="J66" i="14"/>
  <c r="H66" i="14"/>
  <c r="O52" i="11"/>
  <c r="P52" i="11" s="1"/>
  <c r="M53" i="11" s="1"/>
  <c r="N53" i="11" s="1"/>
  <c r="H54" i="11"/>
  <c r="I55" i="11"/>
  <c r="J54" i="11"/>
  <c r="L53" i="11"/>
  <c r="K52" i="11"/>
  <c r="N52" i="10"/>
  <c r="O52" i="10" s="1"/>
  <c r="P52" i="10" s="1"/>
  <c r="M53" i="10" s="1"/>
  <c r="H54" i="10"/>
  <c r="I55" i="10"/>
  <c r="J54" i="10"/>
  <c r="K52" i="10"/>
  <c r="L53" i="10"/>
  <c r="N52" i="2"/>
  <c r="O52" i="2" s="1"/>
  <c r="P52" i="2" s="1"/>
  <c r="M53" i="2" s="1"/>
  <c r="H54" i="2"/>
  <c r="J54" i="2"/>
  <c r="I55" i="2"/>
  <c r="L53" i="2"/>
  <c r="K52" i="2"/>
  <c r="I118" i="14" l="1"/>
  <c r="J117" i="14"/>
  <c r="N56" i="21"/>
  <c r="L56" i="21" s="1"/>
  <c r="O56" i="21" s="1"/>
  <c r="P56" i="21" s="1"/>
  <c r="M57" i="21" s="1"/>
  <c r="L49" i="15"/>
  <c r="E49" i="15"/>
  <c r="F49" i="15"/>
  <c r="J49" i="15"/>
  <c r="I76" i="22"/>
  <c r="J75" i="22"/>
  <c r="K74" i="22" s="1"/>
  <c r="H75" i="22"/>
  <c r="O50" i="22"/>
  <c r="P50" i="22" s="1"/>
  <c r="M51" i="22" s="1"/>
  <c r="L51" i="22" s="1"/>
  <c r="I75" i="21"/>
  <c r="J74" i="21"/>
  <c r="K73" i="21" s="1"/>
  <c r="H74" i="21"/>
  <c r="O53" i="11"/>
  <c r="P53" i="11" s="1"/>
  <c r="M54" i="11" s="1"/>
  <c r="N54" i="11" s="1"/>
  <c r="C50" i="15"/>
  <c r="O48" i="14"/>
  <c r="P48" i="14" s="1"/>
  <c r="M49" i="14" s="1"/>
  <c r="K65" i="14"/>
  <c r="J67" i="14"/>
  <c r="H67" i="14"/>
  <c r="L54" i="11"/>
  <c r="K53" i="11"/>
  <c r="H55" i="11"/>
  <c r="I56" i="11"/>
  <c r="J55" i="11"/>
  <c r="N53" i="10"/>
  <c r="O53" i="10" s="1"/>
  <c r="P53" i="10" s="1"/>
  <c r="M54" i="10" s="1"/>
  <c r="H55" i="10"/>
  <c r="I56" i="10"/>
  <c r="J55" i="10"/>
  <c r="L54" i="10"/>
  <c r="K53" i="10"/>
  <c r="N53" i="2"/>
  <c r="O53" i="2" s="1"/>
  <c r="P53" i="2" s="1"/>
  <c r="M54" i="2" s="1"/>
  <c r="L54" i="2"/>
  <c r="K53" i="2"/>
  <c r="J55" i="2"/>
  <c r="I56" i="2"/>
  <c r="H55" i="2"/>
  <c r="I119" i="14" l="1"/>
  <c r="J118" i="14"/>
  <c r="N57" i="21"/>
  <c r="L57" i="21" s="1"/>
  <c r="O57" i="21" s="1"/>
  <c r="P57" i="21" s="1"/>
  <c r="M58" i="21" s="1"/>
  <c r="N58" i="21" s="1"/>
  <c r="L50" i="15"/>
  <c r="E50" i="15"/>
  <c r="F50" i="15"/>
  <c r="J50" i="15"/>
  <c r="N51" i="22"/>
  <c r="I77" i="22"/>
  <c r="J76" i="22"/>
  <c r="K75" i="22" s="1"/>
  <c r="H76" i="22"/>
  <c r="I76" i="21"/>
  <c r="J75" i="21"/>
  <c r="K74" i="21" s="1"/>
  <c r="H75" i="21"/>
  <c r="C51" i="15"/>
  <c r="N49" i="14"/>
  <c r="O54" i="11"/>
  <c r="P54" i="11" s="1"/>
  <c r="M55" i="11" s="1"/>
  <c r="K66" i="14"/>
  <c r="J68" i="14"/>
  <c r="H68" i="14"/>
  <c r="N55" i="11"/>
  <c r="I57" i="11"/>
  <c r="J56" i="11"/>
  <c r="H56" i="11"/>
  <c r="K54" i="11"/>
  <c r="L55" i="11"/>
  <c r="N54" i="10"/>
  <c r="O54" i="10" s="1"/>
  <c r="P54" i="10" s="1"/>
  <c r="M55" i="10" s="1"/>
  <c r="I57" i="10"/>
  <c r="J56" i="10"/>
  <c r="H56" i="10"/>
  <c r="L55" i="10"/>
  <c r="K54" i="10"/>
  <c r="N54" i="2"/>
  <c r="O54" i="2" s="1"/>
  <c r="P54" i="2" s="1"/>
  <c r="M55" i="2" s="1"/>
  <c r="L55" i="2"/>
  <c r="K54" i="2"/>
  <c r="J56" i="2"/>
  <c r="I57" i="2"/>
  <c r="H56" i="2"/>
  <c r="I120" i="14" l="1"/>
  <c r="J119" i="14"/>
  <c r="L58" i="21"/>
  <c r="O58" i="21" s="1"/>
  <c r="P58" i="21" s="1"/>
  <c r="M59" i="21" s="1"/>
  <c r="L49" i="14"/>
  <c r="L51" i="15"/>
  <c r="E51" i="15"/>
  <c r="F51" i="15"/>
  <c r="J51" i="15"/>
  <c r="I78" i="22"/>
  <c r="J77" i="22"/>
  <c r="K76" i="22" s="1"/>
  <c r="H77" i="22"/>
  <c r="O51" i="22"/>
  <c r="P51" i="22" s="1"/>
  <c r="M52" i="22" s="1"/>
  <c r="L52" i="22" s="1"/>
  <c r="I77" i="21"/>
  <c r="J76" i="21"/>
  <c r="K75" i="21" s="1"/>
  <c r="H76" i="21"/>
  <c r="C52" i="15"/>
  <c r="K67" i="14"/>
  <c r="J69" i="14"/>
  <c r="H69" i="14"/>
  <c r="O55" i="11"/>
  <c r="P55" i="11" s="1"/>
  <c r="M56" i="11" s="1"/>
  <c r="N56" i="11" s="1"/>
  <c r="J57" i="11"/>
  <c r="H57" i="11"/>
  <c r="I58" i="11"/>
  <c r="K55" i="11"/>
  <c r="L56" i="11"/>
  <c r="N55" i="10"/>
  <c r="O55" i="10" s="1"/>
  <c r="P55" i="10" s="1"/>
  <c r="M56" i="10" s="1"/>
  <c r="I58" i="10"/>
  <c r="J57" i="10"/>
  <c r="H57" i="10"/>
  <c r="K55" i="10"/>
  <c r="L56" i="10"/>
  <c r="N55" i="2"/>
  <c r="O55" i="2" s="1"/>
  <c r="P55" i="2" s="1"/>
  <c r="M56" i="2" s="1"/>
  <c r="J57" i="2"/>
  <c r="I58" i="2"/>
  <c r="H57" i="2"/>
  <c r="L56" i="2"/>
  <c r="K55" i="2"/>
  <c r="I121" i="14" l="1"/>
  <c r="J120" i="14"/>
  <c r="O49" i="14"/>
  <c r="P49" i="14" s="1"/>
  <c r="M50" i="14" s="1"/>
  <c r="N50" i="14" s="1"/>
  <c r="N59" i="21"/>
  <c r="L59" i="21" s="1"/>
  <c r="L52" i="15"/>
  <c r="E52" i="15"/>
  <c r="J52" i="15"/>
  <c r="F52" i="15"/>
  <c r="N52" i="22"/>
  <c r="H78" i="22"/>
  <c r="I79" i="22"/>
  <c r="J78" i="22"/>
  <c r="K77" i="22" s="1"/>
  <c r="I78" i="21"/>
  <c r="J77" i="21"/>
  <c r="K76" i="21" s="1"/>
  <c r="H77" i="21"/>
  <c r="C53" i="15"/>
  <c r="K68" i="14"/>
  <c r="J70" i="14"/>
  <c r="H70" i="14"/>
  <c r="O56" i="11"/>
  <c r="P56" i="11" s="1"/>
  <c r="M57" i="11" s="1"/>
  <c r="N57" i="11" s="1"/>
  <c r="K56" i="11"/>
  <c r="L57" i="11"/>
  <c r="H58" i="11"/>
  <c r="I59" i="11"/>
  <c r="J58" i="11"/>
  <c r="N56" i="10"/>
  <c r="O56" i="10" s="1"/>
  <c r="P56" i="10" s="1"/>
  <c r="M57" i="10" s="1"/>
  <c r="H58" i="10"/>
  <c r="I59" i="10"/>
  <c r="J58" i="10"/>
  <c r="K56" i="10"/>
  <c r="L57" i="10"/>
  <c r="N56" i="2"/>
  <c r="O56" i="2" s="1"/>
  <c r="P56" i="2" s="1"/>
  <c r="M57" i="2" s="1"/>
  <c r="I59" i="2"/>
  <c r="H58" i="2"/>
  <c r="J58" i="2"/>
  <c r="L57" i="2"/>
  <c r="K56" i="2"/>
  <c r="I122" i="14" l="1"/>
  <c r="J121" i="14"/>
  <c r="O59" i="21"/>
  <c r="P59" i="21" s="1"/>
  <c r="M60" i="21" s="1"/>
  <c r="L50" i="14"/>
  <c r="O50" i="14" s="1"/>
  <c r="P50" i="14" s="1"/>
  <c r="M51" i="14" s="1"/>
  <c r="L53" i="15"/>
  <c r="E53" i="15"/>
  <c r="F53" i="15"/>
  <c r="J53" i="15"/>
  <c r="I80" i="22"/>
  <c r="J79" i="22"/>
  <c r="K78" i="22" s="1"/>
  <c r="H79" i="22"/>
  <c r="O52" i="22"/>
  <c r="P52" i="22" s="1"/>
  <c r="M53" i="22" s="1"/>
  <c r="L53" i="22" s="1"/>
  <c r="I79" i="21"/>
  <c r="J78" i="21"/>
  <c r="K77" i="21" s="1"/>
  <c r="H78" i="21"/>
  <c r="C54" i="15"/>
  <c r="K69" i="14"/>
  <c r="J71" i="14"/>
  <c r="H71" i="14"/>
  <c r="O57" i="11"/>
  <c r="P57" i="11" s="1"/>
  <c r="M58" i="11" s="1"/>
  <c r="N58" i="11" s="1"/>
  <c r="L58" i="11"/>
  <c r="K57" i="11"/>
  <c r="I60" i="11"/>
  <c r="J59" i="11"/>
  <c r="H59" i="11"/>
  <c r="N57" i="10"/>
  <c r="H59" i="10"/>
  <c r="I60" i="10"/>
  <c r="J59" i="10"/>
  <c r="O57" i="10"/>
  <c r="P57" i="10" s="1"/>
  <c r="M58" i="10" s="1"/>
  <c r="L58" i="10"/>
  <c r="K57" i="10"/>
  <c r="N57" i="2"/>
  <c r="O57" i="2" s="1"/>
  <c r="P57" i="2" s="1"/>
  <c r="M58" i="2" s="1"/>
  <c r="K57" i="2"/>
  <c r="L58" i="2"/>
  <c r="J59" i="2"/>
  <c r="I60" i="2"/>
  <c r="H59" i="2"/>
  <c r="I123" i="14" l="1"/>
  <c r="J122" i="14"/>
  <c r="N60" i="21"/>
  <c r="L54" i="15"/>
  <c r="E54" i="15"/>
  <c r="F54" i="15"/>
  <c r="J54" i="15"/>
  <c r="N53" i="22"/>
  <c r="I81" i="22"/>
  <c r="J80" i="22"/>
  <c r="K79" i="22" s="1"/>
  <c r="H80" i="22"/>
  <c r="I80" i="21"/>
  <c r="J79" i="21"/>
  <c r="K78" i="21" s="1"/>
  <c r="H79" i="21"/>
  <c r="C55" i="15"/>
  <c r="N51" i="14"/>
  <c r="K70" i="14"/>
  <c r="J72" i="14"/>
  <c r="H72" i="14"/>
  <c r="O58" i="11"/>
  <c r="P58" i="11" s="1"/>
  <c r="M59" i="11" s="1"/>
  <c r="N59" i="11" s="1"/>
  <c r="I61" i="11"/>
  <c r="J60" i="11"/>
  <c r="H60" i="11"/>
  <c r="K58" i="11"/>
  <c r="L59" i="11"/>
  <c r="L59" i="10"/>
  <c r="K58" i="10"/>
  <c r="N58" i="10"/>
  <c r="O58" i="10" s="1"/>
  <c r="P58" i="10" s="1"/>
  <c r="M59" i="10" s="1"/>
  <c r="J60" i="10"/>
  <c r="I61" i="10"/>
  <c r="H60" i="10"/>
  <c r="N58" i="2"/>
  <c r="I61" i="2"/>
  <c r="J60" i="2"/>
  <c r="H60" i="2"/>
  <c r="O58" i="2"/>
  <c r="P58" i="2" s="1"/>
  <c r="M59" i="2" s="1"/>
  <c r="K58" i="2"/>
  <c r="L59" i="2"/>
  <c r="I124" i="14" l="1"/>
  <c r="J123" i="14"/>
  <c r="L60" i="21"/>
  <c r="O60" i="21" s="1"/>
  <c r="P60" i="21" s="1"/>
  <c r="M61" i="21" s="1"/>
  <c r="N61" i="21" s="1"/>
  <c r="L51" i="14"/>
  <c r="L55" i="15"/>
  <c r="E55" i="15"/>
  <c r="F55" i="15"/>
  <c r="J55" i="15"/>
  <c r="I82" i="22"/>
  <c r="J81" i="22"/>
  <c r="K80" i="22" s="1"/>
  <c r="H81" i="22"/>
  <c r="O53" i="22"/>
  <c r="P53" i="22" s="1"/>
  <c r="M54" i="22" s="1"/>
  <c r="L54" i="22" s="1"/>
  <c r="I81" i="21"/>
  <c r="J80" i="21"/>
  <c r="K79" i="21" s="1"/>
  <c r="H80" i="21"/>
  <c r="C56" i="15"/>
  <c r="O51" i="14"/>
  <c r="P51" i="14" s="1"/>
  <c r="M52" i="14" s="1"/>
  <c r="K71" i="14"/>
  <c r="J73" i="14"/>
  <c r="H73" i="14"/>
  <c r="O59" i="11"/>
  <c r="P59" i="11" s="1"/>
  <c r="M60" i="11" s="1"/>
  <c r="N60" i="11" s="1"/>
  <c r="H61" i="11"/>
  <c r="I62" i="11"/>
  <c r="J61" i="11"/>
  <c r="K59" i="11"/>
  <c r="L60" i="11"/>
  <c r="N59" i="10"/>
  <c r="O59" i="10" s="1"/>
  <c r="P59" i="10" s="1"/>
  <c r="M60" i="10" s="1"/>
  <c r="L60" i="10"/>
  <c r="K59" i="10"/>
  <c r="I62" i="10"/>
  <c r="H61" i="10"/>
  <c r="J61" i="10"/>
  <c r="N59" i="2"/>
  <c r="O59" i="2" s="1"/>
  <c r="P59" i="2" s="1"/>
  <c r="M60" i="2" s="1"/>
  <c r="J61" i="2"/>
  <c r="I62" i="2"/>
  <c r="H61" i="2"/>
  <c r="L60" i="2"/>
  <c r="K59" i="2"/>
  <c r="I125" i="14" l="1"/>
  <c r="J124" i="14"/>
  <c r="L61" i="21"/>
  <c r="O61" i="21" s="1"/>
  <c r="P61" i="21" s="1"/>
  <c r="M62" i="21" s="1"/>
  <c r="L56" i="15"/>
  <c r="E56" i="15"/>
  <c r="J56" i="15"/>
  <c r="F56" i="15"/>
  <c r="N54" i="22"/>
  <c r="H82" i="22"/>
  <c r="I83" i="22"/>
  <c r="J82" i="22"/>
  <c r="K81" i="22" s="1"/>
  <c r="I82" i="21"/>
  <c r="J81" i="21"/>
  <c r="K80" i="21" s="1"/>
  <c r="H81" i="21"/>
  <c r="C57" i="15"/>
  <c r="N52" i="14"/>
  <c r="K72" i="14"/>
  <c r="J74" i="14"/>
  <c r="H74" i="14"/>
  <c r="O60" i="11"/>
  <c r="P60" i="11" s="1"/>
  <c r="M61" i="11" s="1"/>
  <c r="N61" i="11" s="1"/>
  <c r="H62" i="11"/>
  <c r="I63" i="11"/>
  <c r="J62" i="11"/>
  <c r="K60" i="11"/>
  <c r="L61" i="11"/>
  <c r="N60" i="10"/>
  <c r="O60" i="10" s="1"/>
  <c r="P60" i="10" s="1"/>
  <c r="M61" i="10" s="1"/>
  <c r="K60" i="10"/>
  <c r="L61" i="10"/>
  <c r="I63" i="10"/>
  <c r="J62" i="10"/>
  <c r="H62" i="10"/>
  <c r="N60" i="2"/>
  <c r="O60" i="2" s="1"/>
  <c r="P60" i="2" s="1"/>
  <c r="M61" i="2" s="1"/>
  <c r="J62" i="2"/>
  <c r="I63" i="2"/>
  <c r="H62" i="2"/>
  <c r="L61" i="2"/>
  <c r="K60" i="2"/>
  <c r="I126" i="14" l="1"/>
  <c r="J125" i="14"/>
  <c r="N62" i="21"/>
  <c r="L62" i="21" s="1"/>
  <c r="O62" i="21" s="1"/>
  <c r="P62" i="21" s="1"/>
  <c r="M63" i="21" s="1"/>
  <c r="L52" i="14"/>
  <c r="L57" i="15"/>
  <c r="F57" i="15"/>
  <c r="J57" i="15"/>
  <c r="E57" i="15"/>
  <c r="I84" i="22"/>
  <c r="J83" i="22"/>
  <c r="K82" i="22" s="1"/>
  <c r="H83" i="22"/>
  <c r="O54" i="22"/>
  <c r="P54" i="22" s="1"/>
  <c r="M55" i="22" s="1"/>
  <c r="L55" i="22" s="1"/>
  <c r="I83" i="21"/>
  <c r="J82" i="21"/>
  <c r="K81" i="21" s="1"/>
  <c r="H82" i="21"/>
  <c r="C58" i="15"/>
  <c r="K73" i="14"/>
  <c r="J75" i="14"/>
  <c r="H75" i="14"/>
  <c r="O61" i="11"/>
  <c r="P61" i="11" s="1"/>
  <c r="M62" i="11" s="1"/>
  <c r="N62" i="11" s="1"/>
  <c r="L62" i="11"/>
  <c r="K61" i="11"/>
  <c r="H63" i="11"/>
  <c r="I64" i="11"/>
  <c r="J63" i="11"/>
  <c r="N61" i="10"/>
  <c r="O61" i="10" s="1"/>
  <c r="P61" i="10" s="1"/>
  <c r="M62" i="10" s="1"/>
  <c r="K61" i="10"/>
  <c r="L62" i="10"/>
  <c r="J63" i="10"/>
  <c r="H63" i="10"/>
  <c r="I64" i="10"/>
  <c r="N61" i="2"/>
  <c r="O61" i="2" s="1"/>
  <c r="P61" i="2" s="1"/>
  <c r="M62" i="2" s="1"/>
  <c r="I64" i="2"/>
  <c r="H63" i="2"/>
  <c r="J63" i="2"/>
  <c r="L62" i="2"/>
  <c r="K61" i="2"/>
  <c r="I127" i="14" l="1"/>
  <c r="J126" i="14"/>
  <c r="O52" i="14"/>
  <c r="P52" i="14" s="1"/>
  <c r="M53" i="14" s="1"/>
  <c r="N53" i="14" s="1"/>
  <c r="N63" i="21"/>
  <c r="L63" i="21" s="1"/>
  <c r="L58" i="15"/>
  <c r="F58" i="15"/>
  <c r="J58" i="15"/>
  <c r="E58" i="15"/>
  <c r="N55" i="22"/>
  <c r="I85" i="22"/>
  <c r="J84" i="22"/>
  <c r="K83" i="22" s="1"/>
  <c r="H84" i="22"/>
  <c r="I84" i="21"/>
  <c r="J83" i="21"/>
  <c r="K82" i="21" s="1"/>
  <c r="H83" i="21"/>
  <c r="C59" i="15"/>
  <c r="K74" i="14"/>
  <c r="J76" i="14"/>
  <c r="H76" i="14"/>
  <c r="O62" i="11"/>
  <c r="P62" i="11" s="1"/>
  <c r="M63" i="11" s="1"/>
  <c r="N63" i="11" s="1"/>
  <c r="I65" i="11"/>
  <c r="J64" i="11"/>
  <c r="H64" i="11"/>
  <c r="K62" i="11"/>
  <c r="L63" i="11"/>
  <c r="L63" i="10"/>
  <c r="K62" i="10"/>
  <c r="N62" i="10"/>
  <c r="O62" i="10" s="1"/>
  <c r="P62" i="10" s="1"/>
  <c r="M63" i="10" s="1"/>
  <c r="H64" i="10"/>
  <c r="I65" i="10"/>
  <c r="J64" i="10"/>
  <c r="N62" i="2"/>
  <c r="O62" i="2" s="1"/>
  <c r="P62" i="2" s="1"/>
  <c r="M63" i="2" s="1"/>
  <c r="H64" i="2"/>
  <c r="J64" i="2"/>
  <c r="I65" i="2"/>
  <c r="L63" i="2"/>
  <c r="K62" i="2"/>
  <c r="I128" i="14" l="1"/>
  <c r="J127" i="14"/>
  <c r="O63" i="21"/>
  <c r="P63" i="21" s="1"/>
  <c r="M64" i="21" s="1"/>
  <c r="L53" i="14"/>
  <c r="L59" i="15"/>
  <c r="F59" i="15"/>
  <c r="J59" i="15"/>
  <c r="E59" i="15"/>
  <c r="I86" i="22"/>
  <c r="J85" i="22"/>
  <c r="K84" i="22" s="1"/>
  <c r="H85" i="22"/>
  <c r="O55" i="22"/>
  <c r="P55" i="22" s="1"/>
  <c r="M56" i="22" s="1"/>
  <c r="L56" i="22" s="1"/>
  <c r="I85" i="21"/>
  <c r="J84" i="21"/>
  <c r="K83" i="21" s="1"/>
  <c r="H84" i="21"/>
  <c r="C60" i="15"/>
  <c r="O53" i="14"/>
  <c r="P53" i="14" s="1"/>
  <c r="M54" i="14" s="1"/>
  <c r="K75" i="14"/>
  <c r="J77" i="14"/>
  <c r="H77" i="14"/>
  <c r="O63" i="11"/>
  <c r="P63" i="11" s="1"/>
  <c r="M64" i="11" s="1"/>
  <c r="N64" i="11" s="1"/>
  <c r="I66" i="11"/>
  <c r="H65" i="11"/>
  <c r="J65" i="11"/>
  <c r="K63" i="11"/>
  <c r="L64" i="11"/>
  <c r="N63" i="10"/>
  <c r="O63" i="10" s="1"/>
  <c r="P63" i="10" s="1"/>
  <c r="M64" i="10" s="1"/>
  <c r="I66" i="10"/>
  <c r="H65" i="10"/>
  <c r="J65" i="10"/>
  <c r="L64" i="10"/>
  <c r="K63" i="10"/>
  <c r="N63" i="2"/>
  <c r="O63" i="2" s="1"/>
  <c r="P63" i="2" s="1"/>
  <c r="M64" i="2" s="1"/>
  <c r="L64" i="2"/>
  <c r="K63" i="2"/>
  <c r="J65" i="2"/>
  <c r="I66" i="2"/>
  <c r="H65" i="2"/>
  <c r="I129" i="14" l="1"/>
  <c r="J128" i="14"/>
  <c r="N64" i="21"/>
  <c r="L60" i="15"/>
  <c r="F60" i="15"/>
  <c r="J60" i="15"/>
  <c r="E60" i="15"/>
  <c r="N56" i="22"/>
  <c r="H86" i="22"/>
  <c r="I87" i="22"/>
  <c r="J86" i="22"/>
  <c r="K85" i="22" s="1"/>
  <c r="I86" i="21"/>
  <c r="J85" i="21"/>
  <c r="K84" i="21" s="1"/>
  <c r="H85" i="21"/>
  <c r="C61" i="15"/>
  <c r="N54" i="14"/>
  <c r="K76" i="14"/>
  <c r="J78" i="14"/>
  <c r="H78" i="14"/>
  <c r="O64" i="11"/>
  <c r="P64" i="11" s="1"/>
  <c r="M65" i="11" s="1"/>
  <c r="N65" i="11" s="1"/>
  <c r="L65" i="11"/>
  <c r="K64" i="11"/>
  <c r="H66" i="11"/>
  <c r="I67" i="11"/>
  <c r="J66" i="11"/>
  <c r="N64" i="10"/>
  <c r="O64" i="10" s="1"/>
  <c r="P64" i="10" s="1"/>
  <c r="M65" i="10" s="1"/>
  <c r="K64" i="10"/>
  <c r="L65" i="10"/>
  <c r="I67" i="10"/>
  <c r="J66" i="10"/>
  <c r="H66" i="10"/>
  <c r="N64" i="2"/>
  <c r="O64" i="2" s="1"/>
  <c r="P64" i="2" s="1"/>
  <c r="M65" i="2" s="1"/>
  <c r="L65" i="2"/>
  <c r="K64" i="2"/>
  <c r="I67" i="2"/>
  <c r="J66" i="2"/>
  <c r="H66" i="2"/>
  <c r="I130" i="14" l="1"/>
  <c r="J129" i="14"/>
  <c r="L64" i="21"/>
  <c r="O64" i="21" s="1"/>
  <c r="P64" i="21" s="1"/>
  <c r="M65" i="21" s="1"/>
  <c r="L54" i="14"/>
  <c r="L61" i="15"/>
  <c r="F61" i="15"/>
  <c r="J61" i="15"/>
  <c r="E61" i="15"/>
  <c r="I88" i="22"/>
  <c r="J87" i="22"/>
  <c r="K86" i="22" s="1"/>
  <c r="H87" i="22"/>
  <c r="O56" i="22"/>
  <c r="P56" i="22" s="1"/>
  <c r="M57" i="22" s="1"/>
  <c r="L57" i="22" s="1"/>
  <c r="I87" i="21"/>
  <c r="J86" i="21"/>
  <c r="K85" i="21" s="1"/>
  <c r="H86" i="21"/>
  <c r="C62" i="15"/>
  <c r="O54" i="14"/>
  <c r="P54" i="14" s="1"/>
  <c r="M55" i="14" s="1"/>
  <c r="K77" i="14"/>
  <c r="H79" i="14"/>
  <c r="O65" i="11"/>
  <c r="P65" i="11" s="1"/>
  <c r="M66" i="11" s="1"/>
  <c r="N66" i="11" s="1"/>
  <c r="L66" i="11"/>
  <c r="K65" i="11"/>
  <c r="I68" i="11"/>
  <c r="J67" i="11"/>
  <c r="H67" i="11"/>
  <c r="K65" i="10"/>
  <c r="L66" i="10"/>
  <c r="N65" i="10"/>
  <c r="I68" i="10"/>
  <c r="J67" i="10"/>
  <c r="H67" i="10"/>
  <c r="N65" i="2"/>
  <c r="O65" i="2" s="1"/>
  <c r="P65" i="2" s="1"/>
  <c r="M66" i="2" s="1"/>
  <c r="K65" i="2"/>
  <c r="L66" i="2"/>
  <c r="J67" i="2"/>
  <c r="H67" i="2"/>
  <c r="I68" i="2"/>
  <c r="I131" i="14" l="1"/>
  <c r="J130" i="14"/>
  <c r="N65" i="21"/>
  <c r="L65" i="21" s="1"/>
  <c r="O65" i="21" s="1"/>
  <c r="P65" i="21" s="1"/>
  <c r="M66" i="21" s="1"/>
  <c r="L62" i="15"/>
  <c r="F62" i="15"/>
  <c r="J62" i="15"/>
  <c r="E62" i="15"/>
  <c r="N57" i="22"/>
  <c r="I89" i="22"/>
  <c r="J88" i="22"/>
  <c r="K87" i="22" s="1"/>
  <c r="H88" i="22"/>
  <c r="I88" i="21"/>
  <c r="J87" i="21"/>
  <c r="K86" i="21" s="1"/>
  <c r="H87" i="21"/>
  <c r="C63" i="15"/>
  <c r="N55" i="14"/>
  <c r="K78" i="14"/>
  <c r="H80" i="14"/>
  <c r="O65" i="10"/>
  <c r="P65" i="10" s="1"/>
  <c r="M66" i="10" s="1"/>
  <c r="N66" i="10" s="1"/>
  <c r="O66" i="10" s="1"/>
  <c r="P66" i="10" s="1"/>
  <c r="M67" i="10" s="1"/>
  <c r="O66" i="11"/>
  <c r="P66" i="11" s="1"/>
  <c r="I69" i="11"/>
  <c r="J68" i="11"/>
  <c r="H68" i="11"/>
  <c r="L67" i="11"/>
  <c r="K66" i="11"/>
  <c r="H68" i="10"/>
  <c r="I69" i="10"/>
  <c r="J68" i="10"/>
  <c r="L67" i="10"/>
  <c r="K66" i="10"/>
  <c r="N66" i="2"/>
  <c r="O66" i="2" s="1"/>
  <c r="P66" i="2" s="1"/>
  <c r="M67" i="2" s="1"/>
  <c r="K66" i="2"/>
  <c r="L67" i="2"/>
  <c r="J68" i="2"/>
  <c r="I69" i="2"/>
  <c r="H68" i="2"/>
  <c r="I132" i="14" l="1"/>
  <c r="J131" i="14"/>
  <c r="N66" i="21"/>
  <c r="L66" i="21" s="1"/>
  <c r="L55" i="14"/>
  <c r="L63" i="15"/>
  <c r="F63" i="15"/>
  <c r="J63" i="15"/>
  <c r="E63" i="15"/>
  <c r="I90" i="22"/>
  <c r="J89" i="22"/>
  <c r="K88" i="22" s="1"/>
  <c r="H89" i="22"/>
  <c r="O57" i="22"/>
  <c r="P57" i="22" s="1"/>
  <c r="M58" i="22" s="1"/>
  <c r="L58" i="22" s="1"/>
  <c r="I89" i="21"/>
  <c r="J88" i="21"/>
  <c r="K87" i="21" s="1"/>
  <c r="H88" i="21"/>
  <c r="C64" i="15"/>
  <c r="K79" i="14"/>
  <c r="H81" i="14"/>
  <c r="M67" i="11"/>
  <c r="N67" i="11" s="1"/>
  <c r="K67" i="11"/>
  <c r="L68" i="11"/>
  <c r="J69" i="11"/>
  <c r="H69" i="11"/>
  <c r="I70" i="11"/>
  <c r="N67" i="10"/>
  <c r="J69" i="10"/>
  <c r="I70" i="10"/>
  <c r="H69" i="10"/>
  <c r="L68" i="10"/>
  <c r="K67" i="10"/>
  <c r="O67" i="10"/>
  <c r="P67" i="10" s="1"/>
  <c r="M68" i="10" s="1"/>
  <c r="N67" i="2"/>
  <c r="I70" i="2"/>
  <c r="H69" i="2"/>
  <c r="J69" i="2"/>
  <c r="O67" i="2"/>
  <c r="P67" i="2" s="1"/>
  <c r="M68" i="2" s="1"/>
  <c r="L68" i="2"/>
  <c r="K67" i="2"/>
  <c r="I133" i="14" l="1"/>
  <c r="J132" i="14"/>
  <c r="O66" i="21"/>
  <c r="P66" i="21" s="1"/>
  <c r="M67" i="21" s="1"/>
  <c r="O55" i="14"/>
  <c r="P55" i="14" s="1"/>
  <c r="M56" i="14" s="1"/>
  <c r="L64" i="15"/>
  <c r="F64" i="15"/>
  <c r="J64" i="15"/>
  <c r="E64" i="15"/>
  <c r="N58" i="22"/>
  <c r="I91" i="22"/>
  <c r="H90" i="22"/>
  <c r="J90" i="22"/>
  <c r="K89" i="22" s="1"/>
  <c r="I90" i="21"/>
  <c r="J89" i="21"/>
  <c r="K88" i="21" s="1"/>
  <c r="H89" i="21"/>
  <c r="C65" i="15"/>
  <c r="N56" i="14"/>
  <c r="K80" i="14"/>
  <c r="H82" i="14"/>
  <c r="O67" i="11"/>
  <c r="P67" i="11" s="1"/>
  <c r="M68" i="11" s="1"/>
  <c r="N68" i="11" s="1"/>
  <c r="K68" i="11"/>
  <c r="L69" i="11"/>
  <c r="H70" i="11"/>
  <c r="I71" i="11"/>
  <c r="J70" i="11"/>
  <c r="K68" i="10"/>
  <c r="L69" i="10"/>
  <c r="N68" i="10"/>
  <c r="I71" i="10"/>
  <c r="J70" i="10"/>
  <c r="H70" i="10"/>
  <c r="O68" i="10"/>
  <c r="P68" i="10" s="1"/>
  <c r="M69" i="10" s="1"/>
  <c r="N68" i="2"/>
  <c r="O68" i="2" s="1"/>
  <c r="P68" i="2" s="1"/>
  <c r="M69" i="2" s="1"/>
  <c r="J70" i="2"/>
  <c r="H70" i="2"/>
  <c r="I71" i="2"/>
  <c r="L69" i="2"/>
  <c r="K68" i="2"/>
  <c r="I134" i="14" l="1"/>
  <c r="J133" i="14"/>
  <c r="N67" i="21"/>
  <c r="L67" i="21" s="1"/>
  <c r="L56" i="14"/>
  <c r="L65" i="15"/>
  <c r="F65" i="15"/>
  <c r="J65" i="15"/>
  <c r="E65" i="15"/>
  <c r="H91" i="22"/>
  <c r="I92" i="22"/>
  <c r="J91" i="22"/>
  <c r="K90" i="22" s="1"/>
  <c r="O58" i="22"/>
  <c r="P58" i="22" s="1"/>
  <c r="M59" i="22" s="1"/>
  <c r="L59" i="22" s="1"/>
  <c r="I91" i="21"/>
  <c r="J90" i="21"/>
  <c r="K89" i="21" s="1"/>
  <c r="H90" i="21"/>
  <c r="C66" i="15"/>
  <c r="O56" i="14"/>
  <c r="P56" i="14" s="1"/>
  <c r="M57" i="14" s="1"/>
  <c r="K81" i="14"/>
  <c r="H83" i="14"/>
  <c r="O68" i="11"/>
  <c r="P68" i="11" s="1"/>
  <c r="M69" i="11" s="1"/>
  <c r="N69" i="11" s="1"/>
  <c r="I72" i="11"/>
  <c r="J71" i="11"/>
  <c r="H71" i="11"/>
  <c r="L70" i="11"/>
  <c r="K69" i="11"/>
  <c r="H71" i="10"/>
  <c r="I72" i="10"/>
  <c r="J71" i="10"/>
  <c r="K69" i="10"/>
  <c r="L70" i="10"/>
  <c r="N69" i="10"/>
  <c r="P69" i="10"/>
  <c r="M70" i="10" s="1"/>
  <c r="O69" i="10"/>
  <c r="N69" i="2"/>
  <c r="O69" i="2" s="1"/>
  <c r="P69" i="2" s="1"/>
  <c r="M70" i="2" s="1"/>
  <c r="J71" i="2"/>
  <c r="I72" i="2"/>
  <c r="H71" i="2"/>
  <c r="K69" i="2"/>
  <c r="L70" i="2"/>
  <c r="I135" i="14" l="1"/>
  <c r="J134" i="14"/>
  <c r="O67" i="21"/>
  <c r="P67" i="21" s="1"/>
  <c r="M68" i="21" s="1"/>
  <c r="L66" i="15"/>
  <c r="F66" i="15"/>
  <c r="J66" i="15"/>
  <c r="E66" i="15"/>
  <c r="N59" i="22"/>
  <c r="I93" i="22"/>
  <c r="J92" i="22"/>
  <c r="K91" i="22" s="1"/>
  <c r="H92" i="22"/>
  <c r="I92" i="21"/>
  <c r="J91" i="21"/>
  <c r="K90" i="21" s="1"/>
  <c r="H91" i="21"/>
  <c r="C67" i="15"/>
  <c r="N57" i="14"/>
  <c r="K82" i="14"/>
  <c r="H84" i="14"/>
  <c r="O69" i="11"/>
  <c r="P69" i="11" s="1"/>
  <c r="M70" i="11" s="1"/>
  <c r="N70" i="11" s="1"/>
  <c r="I73" i="11"/>
  <c r="J72" i="11"/>
  <c r="H72" i="11"/>
  <c r="K70" i="11"/>
  <c r="L71" i="11"/>
  <c r="N70" i="10"/>
  <c r="O70" i="10" s="1"/>
  <c r="P70" i="10" s="1"/>
  <c r="M71" i="10" s="1"/>
  <c r="H72" i="10"/>
  <c r="J72" i="10"/>
  <c r="I73" i="10"/>
  <c r="L71" i="10"/>
  <c r="K70" i="10"/>
  <c r="N70" i="2"/>
  <c r="O70" i="2" s="1"/>
  <c r="P70" i="2" s="1"/>
  <c r="M71" i="2" s="1"/>
  <c r="J72" i="2"/>
  <c r="I73" i="2"/>
  <c r="H72" i="2"/>
  <c r="K70" i="2"/>
  <c r="L71" i="2"/>
  <c r="I136" i="14" l="1"/>
  <c r="J135" i="14"/>
  <c r="N68" i="21"/>
  <c r="L68" i="21" s="1"/>
  <c r="L57" i="14"/>
  <c r="L67" i="15"/>
  <c r="F67" i="15"/>
  <c r="J67" i="15"/>
  <c r="E67" i="15"/>
  <c r="I94" i="22"/>
  <c r="J93" i="22"/>
  <c r="K92" i="22" s="1"/>
  <c r="H93" i="22"/>
  <c r="O59" i="22"/>
  <c r="P59" i="22" s="1"/>
  <c r="M60" i="22" s="1"/>
  <c r="L60" i="22" s="1"/>
  <c r="I93" i="21"/>
  <c r="J92" i="21"/>
  <c r="K91" i="21" s="1"/>
  <c r="H92" i="21"/>
  <c r="C68" i="15"/>
  <c r="O57" i="14"/>
  <c r="P57" i="14" s="1"/>
  <c r="M58" i="14" s="1"/>
  <c r="O70" i="11"/>
  <c r="P70" i="11" s="1"/>
  <c r="M71" i="11" s="1"/>
  <c r="N71" i="11" s="1"/>
  <c r="O71" i="11" s="1"/>
  <c r="P71" i="11" s="1"/>
  <c r="M72" i="11" s="1"/>
  <c r="N72" i="11" s="1"/>
  <c r="K83" i="14"/>
  <c r="H85" i="14"/>
  <c r="K71" i="11"/>
  <c r="L72" i="11"/>
  <c r="I74" i="11"/>
  <c r="J73" i="11"/>
  <c r="H73" i="11"/>
  <c r="N71" i="10"/>
  <c r="O71" i="10" s="1"/>
  <c r="P71" i="10" s="1"/>
  <c r="M72" i="10" s="1"/>
  <c r="L72" i="10"/>
  <c r="K71" i="10"/>
  <c r="J73" i="10"/>
  <c r="I74" i="10"/>
  <c r="H73" i="10"/>
  <c r="N71" i="2"/>
  <c r="O71" i="2" s="1"/>
  <c r="P71" i="2" s="1"/>
  <c r="M72" i="2" s="1"/>
  <c r="L72" i="2"/>
  <c r="K71" i="2"/>
  <c r="J73" i="2"/>
  <c r="I74" i="2"/>
  <c r="H73" i="2"/>
  <c r="I137" i="14" l="1"/>
  <c r="J136" i="14"/>
  <c r="O68" i="21"/>
  <c r="P68" i="21" s="1"/>
  <c r="M69" i="21" s="1"/>
  <c r="L68" i="15"/>
  <c r="F68" i="15"/>
  <c r="J68" i="15"/>
  <c r="E68" i="15"/>
  <c r="N60" i="22"/>
  <c r="I95" i="22"/>
  <c r="J94" i="22"/>
  <c r="K93" i="22" s="1"/>
  <c r="H94" i="22"/>
  <c r="I94" i="21"/>
  <c r="J93" i="21"/>
  <c r="K92" i="21" s="1"/>
  <c r="H93" i="21"/>
  <c r="C69" i="15"/>
  <c r="N58" i="14"/>
  <c r="K84" i="14"/>
  <c r="H86" i="14"/>
  <c r="O72" i="11"/>
  <c r="P72" i="11" s="1"/>
  <c r="M73" i="11" s="1"/>
  <c r="N73" i="11" s="1"/>
  <c r="H74" i="11"/>
  <c r="I75" i="11"/>
  <c r="J74" i="11"/>
  <c r="L73" i="11"/>
  <c r="K72" i="11"/>
  <c r="N72" i="10"/>
  <c r="O72" i="10" s="1"/>
  <c r="P72" i="10" s="1"/>
  <c r="M73" i="10" s="1"/>
  <c r="L73" i="10"/>
  <c r="K72" i="10"/>
  <c r="I75" i="10"/>
  <c r="J74" i="10"/>
  <c r="H74" i="10"/>
  <c r="N72" i="2"/>
  <c r="O72" i="2" s="1"/>
  <c r="P72" i="2" s="1"/>
  <c r="M73" i="2" s="1"/>
  <c r="L73" i="2"/>
  <c r="K72" i="2"/>
  <c r="I75" i="2"/>
  <c r="J74" i="2"/>
  <c r="H74" i="2"/>
  <c r="I138" i="14" l="1"/>
  <c r="J137" i="14"/>
  <c r="N69" i="21"/>
  <c r="L69" i="21" s="1"/>
  <c r="L58" i="14"/>
  <c r="L69" i="15"/>
  <c r="F69" i="15"/>
  <c r="J69" i="15"/>
  <c r="E69" i="15"/>
  <c r="H95" i="22"/>
  <c r="I96" i="22"/>
  <c r="J95" i="22"/>
  <c r="K94" i="22" s="1"/>
  <c r="O60" i="22"/>
  <c r="P60" i="22" s="1"/>
  <c r="M61" i="22" s="1"/>
  <c r="L61" i="22" s="1"/>
  <c r="I95" i="21"/>
  <c r="J94" i="21"/>
  <c r="K93" i="21" s="1"/>
  <c r="H94" i="21"/>
  <c r="C70" i="15"/>
  <c r="O58" i="14"/>
  <c r="P58" i="14" s="1"/>
  <c r="M59" i="14" s="1"/>
  <c r="O73" i="11"/>
  <c r="P73" i="11" s="1"/>
  <c r="M74" i="11" s="1"/>
  <c r="N74" i="11" s="1"/>
  <c r="K85" i="14"/>
  <c r="H87" i="14"/>
  <c r="I76" i="11"/>
  <c r="J75" i="11"/>
  <c r="H75" i="11"/>
  <c r="L74" i="11"/>
  <c r="K73" i="11"/>
  <c r="N73" i="10"/>
  <c r="L74" i="10"/>
  <c r="K73" i="10"/>
  <c r="I76" i="10"/>
  <c r="J75" i="10"/>
  <c r="H75" i="10"/>
  <c r="O73" i="10"/>
  <c r="P73" i="10" s="1"/>
  <c r="M74" i="10" s="1"/>
  <c r="N73" i="2"/>
  <c r="O73" i="2" s="1"/>
  <c r="P73" i="2" s="1"/>
  <c r="M74" i="2" s="1"/>
  <c r="K73" i="2"/>
  <c r="L74" i="2"/>
  <c r="J75" i="2"/>
  <c r="I76" i="2"/>
  <c r="H75" i="2"/>
  <c r="I139" i="14" l="1"/>
  <c r="J138" i="14"/>
  <c r="O69" i="21"/>
  <c r="P69" i="21" s="1"/>
  <c r="M70" i="21" s="1"/>
  <c r="L70" i="15"/>
  <c r="F70" i="15"/>
  <c r="J70" i="15"/>
  <c r="E70" i="15"/>
  <c r="N61" i="22"/>
  <c r="I97" i="22"/>
  <c r="J96" i="22"/>
  <c r="K95" i="22" s="1"/>
  <c r="H96" i="22"/>
  <c r="I96" i="21"/>
  <c r="J95" i="21"/>
  <c r="K94" i="21" s="1"/>
  <c r="H95" i="21"/>
  <c r="C71" i="15"/>
  <c r="N59" i="14"/>
  <c r="O74" i="11"/>
  <c r="P74" i="11" s="1"/>
  <c r="M75" i="11" s="1"/>
  <c r="N75" i="11" s="1"/>
  <c r="K86" i="14"/>
  <c r="H88" i="14"/>
  <c r="L75" i="11"/>
  <c r="K74" i="11"/>
  <c r="I77" i="11"/>
  <c r="J76" i="11"/>
  <c r="H76" i="11"/>
  <c r="N74" i="10"/>
  <c r="L75" i="10"/>
  <c r="K74" i="10"/>
  <c r="I77" i="10"/>
  <c r="J76" i="10"/>
  <c r="H76" i="10"/>
  <c r="O74" i="10"/>
  <c r="P74" i="10" s="1"/>
  <c r="M75" i="10" s="1"/>
  <c r="N74" i="2"/>
  <c r="O74" i="2" s="1"/>
  <c r="P74" i="2" s="1"/>
  <c r="M75" i="2" s="1"/>
  <c r="K74" i="2"/>
  <c r="L75" i="2"/>
  <c r="J76" i="2"/>
  <c r="I77" i="2"/>
  <c r="H76" i="2"/>
  <c r="I140" i="14" l="1"/>
  <c r="J139" i="14"/>
  <c r="N70" i="21"/>
  <c r="L70" i="21" s="1"/>
  <c r="L59" i="14"/>
  <c r="L71" i="15"/>
  <c r="F71" i="15"/>
  <c r="J71" i="15"/>
  <c r="E71" i="15"/>
  <c r="I98" i="22"/>
  <c r="J97" i="22"/>
  <c r="K96" i="22" s="1"/>
  <c r="H97" i="22"/>
  <c r="O61" i="22"/>
  <c r="P61" i="22" s="1"/>
  <c r="M62" i="22" s="1"/>
  <c r="L62" i="22" s="1"/>
  <c r="I97" i="21"/>
  <c r="J96" i="21"/>
  <c r="K95" i="21" s="1"/>
  <c r="H96" i="21"/>
  <c r="C72" i="15"/>
  <c r="O59" i="14"/>
  <c r="P59" i="14" s="1"/>
  <c r="M60" i="14" s="1"/>
  <c r="K87" i="14"/>
  <c r="H89" i="14"/>
  <c r="O75" i="11"/>
  <c r="P75" i="11" s="1"/>
  <c r="M76" i="11" s="1"/>
  <c r="N76" i="11" s="1"/>
  <c r="I78" i="11"/>
  <c r="H77" i="11"/>
  <c r="J77" i="11"/>
  <c r="K75" i="11"/>
  <c r="L76" i="11"/>
  <c r="N75" i="10"/>
  <c r="O75" i="10" s="1"/>
  <c r="P75" i="10" s="1"/>
  <c r="M76" i="10" s="1"/>
  <c r="K75" i="10"/>
  <c r="L76" i="10"/>
  <c r="I78" i="10"/>
  <c r="J77" i="10"/>
  <c r="H77" i="10"/>
  <c r="N75" i="2"/>
  <c r="O75" i="2" s="1"/>
  <c r="P75" i="2" s="1"/>
  <c r="M76" i="2" s="1"/>
  <c r="H77" i="2"/>
  <c r="J77" i="2"/>
  <c r="I78" i="2"/>
  <c r="L76" i="2"/>
  <c r="K75" i="2"/>
  <c r="I141" i="14" l="1"/>
  <c r="J140" i="14"/>
  <c r="O70" i="21"/>
  <c r="P70" i="21" s="1"/>
  <c r="M71" i="21" s="1"/>
  <c r="L72" i="15"/>
  <c r="F72" i="15"/>
  <c r="J72" i="15"/>
  <c r="E72" i="15"/>
  <c r="N62" i="22"/>
  <c r="I99" i="22"/>
  <c r="J98" i="22"/>
  <c r="K97" i="22" s="1"/>
  <c r="H98" i="22"/>
  <c r="I98" i="21"/>
  <c r="J97" i="21"/>
  <c r="K96" i="21" s="1"/>
  <c r="H97" i="21"/>
  <c r="C73" i="15"/>
  <c r="N60" i="14"/>
  <c r="O76" i="11"/>
  <c r="P76" i="11" s="1"/>
  <c r="M77" i="11" s="1"/>
  <c r="N77" i="11" s="1"/>
  <c r="K88" i="14"/>
  <c r="H90" i="14"/>
  <c r="P78" i="11"/>
  <c r="H78" i="11"/>
  <c r="O78" i="11"/>
  <c r="M78" i="11"/>
  <c r="I79" i="11"/>
  <c r="N78" i="11"/>
  <c r="J78" i="11"/>
  <c r="L77" i="11"/>
  <c r="K76" i="11"/>
  <c r="O76" i="10"/>
  <c r="P76" i="10" s="1"/>
  <c r="M77" i="10" s="1"/>
  <c r="N76" i="10"/>
  <c r="H78" i="10"/>
  <c r="I79" i="10"/>
  <c r="J78" i="10"/>
  <c r="L77" i="10"/>
  <c r="K76" i="10"/>
  <c r="N76" i="2"/>
  <c r="O76" i="2" s="1"/>
  <c r="P76" i="2" s="1"/>
  <c r="M77" i="2" s="1"/>
  <c r="L77" i="2"/>
  <c r="K76" i="2"/>
  <c r="J78" i="2"/>
  <c r="I79" i="2"/>
  <c r="H78" i="2"/>
  <c r="I142" i="14" l="1"/>
  <c r="J141" i="14"/>
  <c r="N71" i="21"/>
  <c r="L71" i="21" s="1"/>
  <c r="L60" i="14"/>
  <c r="L73" i="15"/>
  <c r="F73" i="15"/>
  <c r="J73" i="15"/>
  <c r="E73" i="15"/>
  <c r="H99" i="22"/>
  <c r="I100" i="22"/>
  <c r="J99" i="22"/>
  <c r="K98" i="22" s="1"/>
  <c r="O62" i="22"/>
  <c r="P62" i="22" s="1"/>
  <c r="M63" i="22" s="1"/>
  <c r="L63" i="22" s="1"/>
  <c r="I99" i="21"/>
  <c r="J98" i="21"/>
  <c r="K97" i="21" s="1"/>
  <c r="H98" i="21"/>
  <c r="C74" i="15"/>
  <c r="O60" i="14"/>
  <c r="P60" i="14" s="1"/>
  <c r="M61" i="14" s="1"/>
  <c r="O77" i="11"/>
  <c r="P77" i="11" s="1"/>
  <c r="K89" i="14"/>
  <c r="H91" i="14"/>
  <c r="L78" i="11"/>
  <c r="K77" i="11"/>
  <c r="O79" i="11"/>
  <c r="H79" i="11"/>
  <c r="I80" i="11"/>
  <c r="N79" i="11"/>
  <c r="J79" i="11"/>
  <c r="P79" i="11"/>
  <c r="M79" i="11"/>
  <c r="N77" i="10"/>
  <c r="O77" i="10" s="1"/>
  <c r="P77" i="10" s="1"/>
  <c r="M78" i="10" s="1"/>
  <c r="L78" i="10"/>
  <c r="K77" i="10"/>
  <c r="I80" i="10"/>
  <c r="J79" i="10"/>
  <c r="H79" i="10"/>
  <c r="N77" i="2"/>
  <c r="O77" i="2" s="1"/>
  <c r="P77" i="2" s="1"/>
  <c r="M78" i="2" s="1"/>
  <c r="L78" i="2"/>
  <c r="K77" i="2"/>
  <c r="I80" i="2"/>
  <c r="H79" i="2"/>
  <c r="J79" i="2"/>
  <c r="I143" i="14" l="1"/>
  <c r="J142" i="14"/>
  <c r="O71" i="21"/>
  <c r="P71" i="21" s="1"/>
  <c r="M72" i="21" s="1"/>
  <c r="L74" i="15"/>
  <c r="F74" i="15"/>
  <c r="J74" i="15"/>
  <c r="E74" i="15"/>
  <c r="N63" i="22"/>
  <c r="I101" i="22"/>
  <c r="J100" i="22"/>
  <c r="K99" i="22" s="1"/>
  <c r="H100" i="22"/>
  <c r="I100" i="21"/>
  <c r="J99" i="21"/>
  <c r="K98" i="21" s="1"/>
  <c r="H99" i="21"/>
  <c r="C75" i="15"/>
  <c r="N61" i="14"/>
  <c r="K90" i="14"/>
  <c r="H92" i="14"/>
  <c r="K78" i="11"/>
  <c r="L79" i="11"/>
  <c r="I81" i="11"/>
  <c r="N80" i="11"/>
  <c r="J80" i="11"/>
  <c r="M80" i="11"/>
  <c r="P80" i="11"/>
  <c r="H80" i="11"/>
  <c r="O80" i="11"/>
  <c r="N78" i="10"/>
  <c r="O78" i="10" s="1"/>
  <c r="P78" i="10" s="1"/>
  <c r="M79" i="10" s="1"/>
  <c r="I81" i="10"/>
  <c r="J80" i="10"/>
  <c r="H80" i="10"/>
  <c r="K78" i="10"/>
  <c r="L79" i="10"/>
  <c r="N78" i="2"/>
  <c r="O78" i="2" s="1"/>
  <c r="P78" i="2" s="1"/>
  <c r="M79" i="2" s="1"/>
  <c r="K78" i="2"/>
  <c r="L79" i="2"/>
  <c r="J80" i="2"/>
  <c r="H80" i="2"/>
  <c r="I81" i="2"/>
  <c r="I144" i="14" l="1"/>
  <c r="J143" i="14"/>
  <c r="N72" i="21"/>
  <c r="L72" i="21" s="1"/>
  <c r="L61" i="14"/>
  <c r="L75" i="15"/>
  <c r="F75" i="15"/>
  <c r="J75" i="15"/>
  <c r="E75" i="15"/>
  <c r="I102" i="22"/>
  <c r="J101" i="22"/>
  <c r="K100" i="22" s="1"/>
  <c r="H101" i="22"/>
  <c r="O63" i="22"/>
  <c r="P63" i="22" s="1"/>
  <c r="M64" i="22" s="1"/>
  <c r="L64" i="22" s="1"/>
  <c r="I101" i="21"/>
  <c r="J100" i="21"/>
  <c r="K99" i="21" s="1"/>
  <c r="H100" i="21"/>
  <c r="C76" i="15"/>
  <c r="O61" i="14"/>
  <c r="P61" i="14" s="1"/>
  <c r="M62" i="14" s="1"/>
  <c r="K91" i="14"/>
  <c r="H93" i="14"/>
  <c r="M81" i="11"/>
  <c r="J81" i="11"/>
  <c r="P81" i="11"/>
  <c r="H81" i="11"/>
  <c r="N81" i="11"/>
  <c r="O81" i="11"/>
  <c r="I82" i="11"/>
  <c r="K79" i="11"/>
  <c r="L80" i="11"/>
  <c r="N79" i="10"/>
  <c r="O79" i="10"/>
  <c r="P79" i="10" s="1"/>
  <c r="M80" i="10" s="1"/>
  <c r="I82" i="10"/>
  <c r="J81" i="10"/>
  <c r="H81" i="10"/>
  <c r="K79" i="10"/>
  <c r="L80" i="10"/>
  <c r="N79" i="2"/>
  <c r="O79" i="2" s="1"/>
  <c r="P79" i="2" s="1"/>
  <c r="M80" i="2" s="1"/>
  <c r="H81" i="2"/>
  <c r="I82" i="2"/>
  <c r="J81" i="2"/>
  <c r="K79" i="2"/>
  <c r="L80" i="2"/>
  <c r="I145" i="14" l="1"/>
  <c r="J144" i="14"/>
  <c r="O72" i="21"/>
  <c r="P72" i="21" s="1"/>
  <c r="M73" i="21" s="1"/>
  <c r="L76" i="15"/>
  <c r="F76" i="15"/>
  <c r="J76" i="15"/>
  <c r="E76" i="15"/>
  <c r="N64" i="22"/>
  <c r="I103" i="22"/>
  <c r="J102" i="22"/>
  <c r="K101" i="22" s="1"/>
  <c r="H102" i="22"/>
  <c r="I102" i="21"/>
  <c r="J101" i="21"/>
  <c r="K100" i="21" s="1"/>
  <c r="H101" i="21"/>
  <c r="C77" i="15"/>
  <c r="N62" i="14"/>
  <c r="L62" i="14" s="1"/>
  <c r="K92" i="14"/>
  <c r="H94" i="14"/>
  <c r="P82" i="11"/>
  <c r="H82" i="11"/>
  <c r="M82" i="11"/>
  <c r="O82" i="11"/>
  <c r="I83" i="11"/>
  <c r="N82" i="11"/>
  <c r="J82" i="11"/>
  <c r="K80" i="11"/>
  <c r="L81" i="11"/>
  <c r="N80" i="10"/>
  <c r="O80" i="10"/>
  <c r="P80" i="10" s="1"/>
  <c r="M81" i="10" s="1"/>
  <c r="H82" i="10"/>
  <c r="I83" i="10"/>
  <c r="J82" i="10"/>
  <c r="L81" i="10"/>
  <c r="K80" i="10"/>
  <c r="N80" i="2"/>
  <c r="O80" i="2" s="1"/>
  <c r="P80" i="2" s="1"/>
  <c r="M81" i="2" s="1"/>
  <c r="K80" i="2"/>
  <c r="L81" i="2"/>
  <c r="J82" i="2"/>
  <c r="H82" i="2"/>
  <c r="I83" i="2"/>
  <c r="I146" i="14" l="1"/>
  <c r="J145" i="14"/>
  <c r="N73" i="21"/>
  <c r="L73" i="21" s="1"/>
  <c r="L77" i="15"/>
  <c r="F77" i="15"/>
  <c r="J77" i="15"/>
  <c r="E77" i="15"/>
  <c r="H103" i="22"/>
  <c r="I104" i="22"/>
  <c r="J103" i="22"/>
  <c r="K102" i="22" s="1"/>
  <c r="O64" i="22"/>
  <c r="P64" i="22" s="1"/>
  <c r="M65" i="22" s="1"/>
  <c r="L65" i="22" s="1"/>
  <c r="I103" i="21"/>
  <c r="J102" i="21"/>
  <c r="K101" i="21" s="1"/>
  <c r="H102" i="21"/>
  <c r="C78" i="15"/>
  <c r="K93" i="14"/>
  <c r="H95" i="14"/>
  <c r="L82" i="11"/>
  <c r="K81" i="11"/>
  <c r="O83" i="11"/>
  <c r="P83" i="11"/>
  <c r="I84" i="11"/>
  <c r="N83" i="11"/>
  <c r="J83" i="11"/>
  <c r="H83" i="11"/>
  <c r="M83" i="11"/>
  <c r="N81" i="10"/>
  <c r="H83" i="10"/>
  <c r="I84" i="10"/>
  <c r="J83" i="10"/>
  <c r="O81" i="10"/>
  <c r="P81" i="10" s="1"/>
  <c r="M82" i="10" s="1"/>
  <c r="L82" i="10"/>
  <c r="K81" i="10"/>
  <c r="N81" i="2"/>
  <c r="O81" i="2" s="1"/>
  <c r="P81" i="2" s="1"/>
  <c r="M82" i="2" s="1"/>
  <c r="I84" i="2"/>
  <c r="H83" i="2"/>
  <c r="J83" i="2"/>
  <c r="L82" i="2"/>
  <c r="K81" i="2"/>
  <c r="I147" i="14" l="1"/>
  <c r="J146" i="14"/>
  <c r="O73" i="21"/>
  <c r="P73" i="21" s="1"/>
  <c r="M74" i="21" s="1"/>
  <c r="O62" i="14"/>
  <c r="P62" i="14" s="1"/>
  <c r="M63" i="14" s="1"/>
  <c r="N63" i="14" s="1"/>
  <c r="L78" i="15"/>
  <c r="F78" i="15"/>
  <c r="J78" i="15"/>
  <c r="E78" i="15"/>
  <c r="N65" i="22"/>
  <c r="I105" i="22"/>
  <c r="J104" i="22"/>
  <c r="K103" i="22" s="1"/>
  <c r="H104" i="22"/>
  <c r="I104" i="21"/>
  <c r="J103" i="21"/>
  <c r="K102" i="21" s="1"/>
  <c r="H103" i="21"/>
  <c r="C79" i="15"/>
  <c r="K94" i="14"/>
  <c r="H96" i="14"/>
  <c r="K82" i="11"/>
  <c r="L83" i="11"/>
  <c r="I85" i="11"/>
  <c r="N84" i="11"/>
  <c r="J84" i="11"/>
  <c r="M84" i="11"/>
  <c r="P84" i="11"/>
  <c r="H84" i="11"/>
  <c r="O84" i="11"/>
  <c r="L83" i="10"/>
  <c r="K82" i="10"/>
  <c r="N82" i="10"/>
  <c r="O82" i="10" s="1"/>
  <c r="P82" i="10" s="1"/>
  <c r="M83" i="10" s="1"/>
  <c r="I85" i="10"/>
  <c r="J84" i="10"/>
  <c r="H84" i="10"/>
  <c r="N82" i="2"/>
  <c r="O82" i="2" s="1"/>
  <c r="P82" i="2" s="1"/>
  <c r="M83" i="2" s="1"/>
  <c r="K82" i="2"/>
  <c r="L83" i="2"/>
  <c r="J84" i="2"/>
  <c r="H84" i="2"/>
  <c r="I85" i="2"/>
  <c r="I148" i="14" l="1"/>
  <c r="J147" i="14"/>
  <c r="N74" i="21"/>
  <c r="L74" i="21" s="1"/>
  <c r="L63" i="14"/>
  <c r="F79" i="15"/>
  <c r="J79" i="15"/>
  <c r="L79" i="15"/>
  <c r="E79" i="15"/>
  <c r="I106" i="22"/>
  <c r="J105" i="22"/>
  <c r="K104" i="22" s="1"/>
  <c r="H105" i="22"/>
  <c r="O65" i="22"/>
  <c r="P65" i="22" s="1"/>
  <c r="M66" i="22" s="1"/>
  <c r="L66" i="22" s="1"/>
  <c r="I105" i="21"/>
  <c r="J104" i="21"/>
  <c r="K103" i="21" s="1"/>
  <c r="H104" i="21"/>
  <c r="C80" i="15"/>
  <c r="K95" i="14"/>
  <c r="H97" i="14"/>
  <c r="M85" i="11"/>
  <c r="J85" i="11"/>
  <c r="P85" i="11"/>
  <c r="H85" i="11"/>
  <c r="N85" i="11"/>
  <c r="O85" i="11"/>
  <c r="I86" i="11"/>
  <c r="K83" i="11"/>
  <c r="L84" i="11"/>
  <c r="N83" i="10"/>
  <c r="K83" i="10"/>
  <c r="L84" i="10"/>
  <c r="I86" i="10"/>
  <c r="J85" i="10"/>
  <c r="H85" i="10"/>
  <c r="O83" i="10"/>
  <c r="P83" i="10" s="1"/>
  <c r="M84" i="10" s="1"/>
  <c r="N83" i="2"/>
  <c r="O83" i="2" s="1"/>
  <c r="P83" i="2" s="1"/>
  <c r="M84" i="2" s="1"/>
  <c r="I86" i="2"/>
  <c r="H85" i="2"/>
  <c r="J85" i="2"/>
  <c r="K83" i="2"/>
  <c r="L84" i="2"/>
  <c r="I149" i="14" l="1"/>
  <c r="J148" i="14"/>
  <c r="O74" i="21"/>
  <c r="P74" i="21" s="1"/>
  <c r="M75" i="21" s="1"/>
  <c r="O63" i="14"/>
  <c r="P63" i="14" s="1"/>
  <c r="M64" i="14" s="1"/>
  <c r="N64" i="14" s="1"/>
  <c r="L80" i="15"/>
  <c r="F80" i="15"/>
  <c r="J80" i="15"/>
  <c r="E80" i="15"/>
  <c r="N66" i="22"/>
  <c r="O66" i="22" s="1"/>
  <c r="P66" i="22" s="1"/>
  <c r="M67" i="22" s="1"/>
  <c r="L67" i="22" s="1"/>
  <c r="I107" i="22"/>
  <c r="J106" i="22"/>
  <c r="K105" i="22" s="1"/>
  <c r="H106" i="22"/>
  <c r="I106" i="21"/>
  <c r="J105" i="21"/>
  <c r="K104" i="21" s="1"/>
  <c r="H105" i="21"/>
  <c r="C81" i="15"/>
  <c r="K96" i="14"/>
  <c r="H98" i="14"/>
  <c r="P86" i="11"/>
  <c r="H86" i="11"/>
  <c r="M86" i="11"/>
  <c r="O86" i="11"/>
  <c r="I87" i="11"/>
  <c r="N86" i="11"/>
  <c r="J86" i="11"/>
  <c r="L85" i="11"/>
  <c r="K84" i="11"/>
  <c r="H86" i="10"/>
  <c r="I87" i="10"/>
  <c r="J86" i="10"/>
  <c r="N84" i="10"/>
  <c r="O84" i="10" s="1"/>
  <c r="P84" i="10" s="1"/>
  <c r="M85" i="10" s="1"/>
  <c r="K84" i="10"/>
  <c r="L85" i="10"/>
  <c r="N84" i="2"/>
  <c r="O84" i="2" s="1"/>
  <c r="P84" i="2" s="1"/>
  <c r="M85" i="2" s="1"/>
  <c r="H86" i="2"/>
  <c r="J86" i="2"/>
  <c r="I87" i="2"/>
  <c r="L85" i="2"/>
  <c r="K84" i="2"/>
  <c r="I150" i="14" l="1"/>
  <c r="J149" i="14"/>
  <c r="N75" i="21"/>
  <c r="L75" i="21" s="1"/>
  <c r="L64" i="14"/>
  <c r="L81" i="15"/>
  <c r="F81" i="15"/>
  <c r="J81" i="15"/>
  <c r="E81" i="15"/>
  <c r="N67" i="22"/>
  <c r="O67" i="22" s="1"/>
  <c r="P67" i="22" s="1"/>
  <c r="M68" i="22" s="1"/>
  <c r="L68" i="22" s="1"/>
  <c r="H107" i="22"/>
  <c r="I108" i="22"/>
  <c r="J107" i="22"/>
  <c r="K106" i="22" s="1"/>
  <c r="I107" i="21"/>
  <c r="J106" i="21"/>
  <c r="K105" i="21" s="1"/>
  <c r="H106" i="21"/>
  <c r="C82" i="15"/>
  <c r="K97" i="14"/>
  <c r="H99" i="14"/>
  <c r="L86" i="11"/>
  <c r="K85" i="11"/>
  <c r="O87" i="11"/>
  <c r="P87" i="11"/>
  <c r="I88" i="11"/>
  <c r="N87" i="11"/>
  <c r="J87" i="11"/>
  <c r="H87" i="11"/>
  <c r="M87" i="11"/>
  <c r="N85" i="10"/>
  <c r="H87" i="10"/>
  <c r="I88" i="10"/>
  <c r="J87" i="10"/>
  <c r="O85" i="10"/>
  <c r="P85" i="10" s="1"/>
  <c r="M86" i="10" s="1"/>
  <c r="L86" i="10"/>
  <c r="K85" i="10"/>
  <c r="N85" i="2"/>
  <c r="O85" i="2" s="1"/>
  <c r="P85" i="2" s="1"/>
  <c r="M86" i="2" s="1"/>
  <c r="L86" i="2"/>
  <c r="K85" i="2"/>
  <c r="J87" i="2"/>
  <c r="I88" i="2"/>
  <c r="H87" i="2"/>
  <c r="I151" i="14" l="1"/>
  <c r="J150" i="14"/>
  <c r="O75" i="21"/>
  <c r="P75" i="21" s="1"/>
  <c r="M76" i="21" s="1"/>
  <c r="O64" i="14"/>
  <c r="P64" i="14" s="1"/>
  <c r="M65" i="14" s="1"/>
  <c r="N65" i="14" s="1"/>
  <c r="L82" i="15"/>
  <c r="F82" i="15"/>
  <c r="J82" i="15"/>
  <c r="E82" i="15"/>
  <c r="N68" i="22"/>
  <c r="O68" i="22" s="1"/>
  <c r="P68" i="22" s="1"/>
  <c r="M69" i="22" s="1"/>
  <c r="L69" i="22" s="1"/>
  <c r="I109" i="22"/>
  <c r="J108" i="22"/>
  <c r="K107" i="22" s="1"/>
  <c r="H108" i="22"/>
  <c r="I108" i="21"/>
  <c r="J107" i="21"/>
  <c r="K106" i="21" s="1"/>
  <c r="H107" i="21"/>
  <c r="C83" i="15"/>
  <c r="K98" i="14"/>
  <c r="H100" i="14"/>
  <c r="K86" i="11"/>
  <c r="L87" i="11"/>
  <c r="I89" i="11"/>
  <c r="N88" i="11"/>
  <c r="J88" i="11"/>
  <c r="O88" i="11"/>
  <c r="M88" i="11"/>
  <c r="P88" i="11"/>
  <c r="H88" i="11"/>
  <c r="N86" i="10"/>
  <c r="O86" i="10" s="1"/>
  <c r="P86" i="10" s="1"/>
  <c r="M87" i="10" s="1"/>
  <c r="I89" i="10"/>
  <c r="J88" i="10"/>
  <c r="H88" i="10"/>
  <c r="L87" i="10"/>
  <c r="K86" i="10"/>
  <c r="J88" i="2"/>
  <c r="H88" i="2"/>
  <c r="I89" i="2"/>
  <c r="N86" i="2"/>
  <c r="O86" i="2" s="1"/>
  <c r="P86" i="2" s="1"/>
  <c r="M87" i="2" s="1"/>
  <c r="L87" i="2"/>
  <c r="K86" i="2"/>
  <c r="I152" i="14" l="1"/>
  <c r="J151" i="14"/>
  <c r="N76" i="21"/>
  <c r="L76" i="21" s="1"/>
  <c r="L65" i="14"/>
  <c r="L83" i="15"/>
  <c r="F83" i="15"/>
  <c r="J83" i="15"/>
  <c r="E83" i="15"/>
  <c r="N69" i="22"/>
  <c r="O69" i="22" s="1"/>
  <c r="P69" i="22" s="1"/>
  <c r="M70" i="22" s="1"/>
  <c r="L70" i="22" s="1"/>
  <c r="I110" i="22"/>
  <c r="J109" i="22"/>
  <c r="K108" i="22" s="1"/>
  <c r="H109" i="22"/>
  <c r="I109" i="21"/>
  <c r="J108" i="21"/>
  <c r="K107" i="21" s="1"/>
  <c r="H108" i="21"/>
  <c r="C84" i="15"/>
  <c r="K99" i="14"/>
  <c r="H101" i="14"/>
  <c r="M89" i="11"/>
  <c r="I90" i="11"/>
  <c r="P89" i="11"/>
  <c r="H89" i="11"/>
  <c r="J89" i="11"/>
  <c r="O89" i="11"/>
  <c r="N89" i="11"/>
  <c r="K87" i="11"/>
  <c r="L88" i="11"/>
  <c r="N87" i="10"/>
  <c r="O87" i="10" s="1"/>
  <c r="P87" i="10" s="1"/>
  <c r="M88" i="10" s="1"/>
  <c r="K87" i="10"/>
  <c r="L88" i="10"/>
  <c r="I90" i="10"/>
  <c r="J89" i="10"/>
  <c r="H89" i="10"/>
  <c r="N87" i="2"/>
  <c r="O87" i="2" s="1"/>
  <c r="P87" i="2" s="1"/>
  <c r="M88" i="2" s="1"/>
  <c r="I90" i="2"/>
  <c r="J89" i="2"/>
  <c r="H89" i="2"/>
  <c r="K87" i="2"/>
  <c r="L88" i="2"/>
  <c r="I153" i="14" l="1"/>
  <c r="J152" i="14"/>
  <c r="O76" i="21"/>
  <c r="P76" i="21" s="1"/>
  <c r="M77" i="21" s="1"/>
  <c r="O65" i="14"/>
  <c r="P65" i="14" s="1"/>
  <c r="M66" i="14" s="1"/>
  <c r="L84" i="15"/>
  <c r="F84" i="15"/>
  <c r="E84" i="15"/>
  <c r="J84" i="15"/>
  <c r="N70" i="22"/>
  <c r="O70" i="22" s="1"/>
  <c r="P70" i="22" s="1"/>
  <c r="M71" i="22" s="1"/>
  <c r="L71" i="22" s="1"/>
  <c r="I111" i="22"/>
  <c r="J110" i="22"/>
  <c r="K109" i="22" s="1"/>
  <c r="H110" i="22"/>
  <c r="I110" i="21"/>
  <c r="J109" i="21"/>
  <c r="K108" i="21" s="1"/>
  <c r="H109" i="21"/>
  <c r="C85" i="15"/>
  <c r="K100" i="14"/>
  <c r="H102" i="14"/>
  <c r="P90" i="11"/>
  <c r="H90" i="11"/>
  <c r="O90" i="11"/>
  <c r="M90" i="11"/>
  <c r="I91" i="11"/>
  <c r="N90" i="11"/>
  <c r="J90" i="11"/>
  <c r="L89" i="11"/>
  <c r="K88" i="11"/>
  <c r="N88" i="10"/>
  <c r="K88" i="10"/>
  <c r="L89" i="10"/>
  <c r="O88" i="10"/>
  <c r="P88" i="10" s="1"/>
  <c r="M89" i="10" s="1"/>
  <c r="H90" i="10"/>
  <c r="I91" i="10"/>
  <c r="J90" i="10"/>
  <c r="N88" i="2"/>
  <c r="O88" i="2" s="1"/>
  <c r="P88" i="2" s="1"/>
  <c r="M89" i="2" s="1"/>
  <c r="J90" i="2"/>
  <c r="H90" i="2"/>
  <c r="I91" i="2"/>
  <c r="K88" i="2"/>
  <c r="L89" i="2"/>
  <c r="I154" i="14" l="1"/>
  <c r="J153" i="14"/>
  <c r="N77" i="21"/>
  <c r="L77" i="21" s="1"/>
  <c r="N66" i="14"/>
  <c r="L66" i="14" s="1"/>
  <c r="L85" i="15"/>
  <c r="E85" i="15"/>
  <c r="F85" i="15"/>
  <c r="J85" i="15"/>
  <c r="N71" i="22"/>
  <c r="O71" i="22" s="1"/>
  <c r="P71" i="22" s="1"/>
  <c r="M72" i="22" s="1"/>
  <c r="L72" i="22" s="1"/>
  <c r="H111" i="22"/>
  <c r="I112" i="22"/>
  <c r="J111" i="22"/>
  <c r="K110" i="22" s="1"/>
  <c r="I111" i="21"/>
  <c r="J110" i="21"/>
  <c r="K109" i="21" s="1"/>
  <c r="H110" i="21"/>
  <c r="C86" i="15"/>
  <c r="K101" i="14"/>
  <c r="H103" i="14"/>
  <c r="L90" i="11"/>
  <c r="K89" i="11"/>
  <c r="O91" i="11"/>
  <c r="I92" i="11"/>
  <c r="N91" i="11"/>
  <c r="J91" i="11"/>
  <c r="P91" i="11"/>
  <c r="M91" i="11"/>
  <c r="H91" i="11"/>
  <c r="N89" i="10"/>
  <c r="O89" i="10" s="1"/>
  <c r="P89" i="10" s="1"/>
  <c r="M90" i="10" s="1"/>
  <c r="L90" i="10"/>
  <c r="K89" i="10"/>
  <c r="H91" i="10"/>
  <c r="I92" i="10"/>
  <c r="J91" i="10"/>
  <c r="N89" i="2"/>
  <c r="O89" i="2" s="1"/>
  <c r="P89" i="2" s="1"/>
  <c r="M90" i="2" s="1"/>
  <c r="L90" i="2"/>
  <c r="K89" i="2"/>
  <c r="I92" i="2"/>
  <c r="H91" i="2"/>
  <c r="J91" i="2"/>
  <c r="I155" i="14" l="1"/>
  <c r="J154" i="14"/>
  <c r="O77" i="21"/>
  <c r="P77" i="21" s="1"/>
  <c r="M78" i="21" s="1"/>
  <c r="O66" i="14"/>
  <c r="P66" i="14" s="1"/>
  <c r="M67" i="14" s="1"/>
  <c r="N67" i="14" s="1"/>
  <c r="L67" i="14" s="1"/>
  <c r="L86" i="15"/>
  <c r="E86" i="15"/>
  <c r="J86" i="15"/>
  <c r="F86" i="15"/>
  <c r="N72" i="22"/>
  <c r="O72" i="22" s="1"/>
  <c r="P72" i="22" s="1"/>
  <c r="M73" i="22" s="1"/>
  <c r="L73" i="22" s="1"/>
  <c r="I113" i="22"/>
  <c r="J112" i="22"/>
  <c r="K111" i="22" s="1"/>
  <c r="H112" i="22"/>
  <c r="I112" i="21"/>
  <c r="J111" i="21"/>
  <c r="K110" i="21" s="1"/>
  <c r="H111" i="21"/>
  <c r="C87" i="15"/>
  <c r="K102" i="14"/>
  <c r="H104" i="14"/>
  <c r="I93" i="11"/>
  <c r="N92" i="11"/>
  <c r="J92" i="11"/>
  <c r="O92" i="11"/>
  <c r="M92" i="11"/>
  <c r="P92" i="11"/>
  <c r="H92" i="11"/>
  <c r="L91" i="11"/>
  <c r="K90" i="11"/>
  <c r="I93" i="10"/>
  <c r="J92" i="10"/>
  <c r="H92" i="10"/>
  <c r="L91" i="10"/>
  <c r="K90" i="10"/>
  <c r="N90" i="10"/>
  <c r="O90" i="10" s="1"/>
  <c r="P90" i="10" s="1"/>
  <c r="M91" i="10" s="1"/>
  <c r="N90" i="2"/>
  <c r="O90" i="2" s="1"/>
  <c r="P90" i="2" s="1"/>
  <c r="M91" i="2" s="1"/>
  <c r="J92" i="2"/>
  <c r="I93" i="2"/>
  <c r="H92" i="2"/>
  <c r="L91" i="2"/>
  <c r="K90" i="2"/>
  <c r="I156" i="14" l="1"/>
  <c r="J155" i="14"/>
  <c r="N78" i="21"/>
  <c r="L78" i="21" s="1"/>
  <c r="L87" i="15"/>
  <c r="E87" i="15"/>
  <c r="F87" i="15"/>
  <c r="J87" i="15"/>
  <c r="N73" i="22"/>
  <c r="O73" i="22" s="1"/>
  <c r="P73" i="22" s="1"/>
  <c r="M74" i="22" s="1"/>
  <c r="L74" i="22" s="1"/>
  <c r="I114" i="22"/>
  <c r="J113" i="22"/>
  <c r="K112" i="22" s="1"/>
  <c r="H113" i="22"/>
  <c r="I113" i="21"/>
  <c r="J112" i="21"/>
  <c r="K111" i="21" s="1"/>
  <c r="H112" i="21"/>
  <c r="C88" i="15"/>
  <c r="O67" i="14"/>
  <c r="P67" i="14" s="1"/>
  <c r="M68" i="14" s="1"/>
  <c r="K103" i="14"/>
  <c r="H105" i="14"/>
  <c r="K91" i="11"/>
  <c r="L92" i="11"/>
  <c r="M93" i="11"/>
  <c r="J93" i="11"/>
  <c r="P93" i="11"/>
  <c r="H93" i="11"/>
  <c r="N93" i="11"/>
  <c r="O93" i="11"/>
  <c r="I94" i="11"/>
  <c r="N91" i="10"/>
  <c r="K91" i="10"/>
  <c r="L92" i="10"/>
  <c r="I94" i="10"/>
  <c r="J93" i="10"/>
  <c r="H93" i="10"/>
  <c r="O91" i="10"/>
  <c r="P91" i="10" s="1"/>
  <c r="M92" i="10" s="1"/>
  <c r="N91" i="2"/>
  <c r="O91" i="2" s="1"/>
  <c r="P91" i="2" s="1"/>
  <c r="M92" i="2" s="1"/>
  <c r="J93" i="2"/>
  <c r="H93" i="2"/>
  <c r="I94" i="2"/>
  <c r="L92" i="2"/>
  <c r="K91" i="2"/>
  <c r="I157" i="14" l="1"/>
  <c r="J156" i="14"/>
  <c r="O78" i="21"/>
  <c r="P78" i="21" s="1"/>
  <c r="M79" i="21" s="1"/>
  <c r="L88" i="15"/>
  <c r="E88" i="15"/>
  <c r="F88" i="15"/>
  <c r="J88" i="15"/>
  <c r="N74" i="22"/>
  <c r="O74" i="22" s="1"/>
  <c r="P74" i="22" s="1"/>
  <c r="M75" i="22" s="1"/>
  <c r="L75" i="22" s="1"/>
  <c r="I115" i="22"/>
  <c r="J114" i="22"/>
  <c r="K113" i="22" s="1"/>
  <c r="H114" i="22"/>
  <c r="I114" i="21"/>
  <c r="J113" i="21"/>
  <c r="K112" i="21" s="1"/>
  <c r="H113" i="21"/>
  <c r="C89" i="15"/>
  <c r="N68" i="14"/>
  <c r="L68" i="14" s="1"/>
  <c r="K104" i="14"/>
  <c r="H106" i="14"/>
  <c r="L93" i="11"/>
  <c r="K92" i="11"/>
  <c r="P94" i="11"/>
  <c r="H94" i="11"/>
  <c r="M94" i="11"/>
  <c r="O94" i="11"/>
  <c r="I95" i="11"/>
  <c r="N94" i="11"/>
  <c r="J94" i="11"/>
  <c r="N92" i="10"/>
  <c r="O92" i="10" s="1"/>
  <c r="P92" i="10" s="1"/>
  <c r="M93" i="10" s="1"/>
  <c r="K92" i="10"/>
  <c r="L93" i="10"/>
  <c r="H94" i="10"/>
  <c r="I95" i="10"/>
  <c r="J94" i="10"/>
  <c r="N92" i="2"/>
  <c r="O92" i="2" s="1"/>
  <c r="P92" i="2" s="1"/>
  <c r="M93" i="2" s="1"/>
  <c r="J94" i="2"/>
  <c r="H94" i="2"/>
  <c r="I95" i="2"/>
  <c r="K92" i="2"/>
  <c r="L93" i="2"/>
  <c r="I158" i="14" l="1"/>
  <c r="J157" i="14"/>
  <c r="N79" i="21"/>
  <c r="L79" i="21" s="1"/>
  <c r="L89" i="15"/>
  <c r="E89" i="15"/>
  <c r="F89" i="15"/>
  <c r="J89" i="15"/>
  <c r="N75" i="22"/>
  <c r="O75" i="22" s="1"/>
  <c r="P75" i="22" s="1"/>
  <c r="M76" i="22" s="1"/>
  <c r="L76" i="22" s="1"/>
  <c r="H115" i="22"/>
  <c r="I116" i="22"/>
  <c r="J115" i="22"/>
  <c r="K114" i="22" s="1"/>
  <c r="I115" i="21"/>
  <c r="J114" i="21"/>
  <c r="K113" i="21" s="1"/>
  <c r="H114" i="21"/>
  <c r="C90" i="15"/>
  <c r="O68" i="14"/>
  <c r="P68" i="14" s="1"/>
  <c r="M69" i="14" s="1"/>
  <c r="K105" i="14"/>
  <c r="H107" i="14"/>
  <c r="O95" i="11"/>
  <c r="P95" i="11"/>
  <c r="I96" i="11"/>
  <c r="N95" i="11"/>
  <c r="J95" i="11"/>
  <c r="H95" i="11"/>
  <c r="M95" i="11"/>
  <c r="L94" i="11"/>
  <c r="K93" i="11"/>
  <c r="L94" i="10"/>
  <c r="K93" i="10"/>
  <c r="H95" i="10"/>
  <c r="I96" i="10"/>
  <c r="J95" i="10"/>
  <c r="N93" i="10"/>
  <c r="O93" i="10" s="1"/>
  <c r="P93" i="10" s="1"/>
  <c r="M94" i="10" s="1"/>
  <c r="N93" i="2"/>
  <c r="O93" i="2" s="1"/>
  <c r="P93" i="2" s="1"/>
  <c r="M94" i="2" s="1"/>
  <c r="I96" i="2"/>
  <c r="J95" i="2"/>
  <c r="H95" i="2"/>
  <c r="L94" i="2"/>
  <c r="K93" i="2"/>
  <c r="I159" i="14" l="1"/>
  <c r="J158" i="14"/>
  <c r="O79" i="21"/>
  <c r="P79" i="21" s="1"/>
  <c r="M80" i="21" s="1"/>
  <c r="L90" i="15"/>
  <c r="E90" i="15"/>
  <c r="J90" i="15"/>
  <c r="F90" i="15"/>
  <c r="N76" i="22"/>
  <c r="O76" i="22" s="1"/>
  <c r="P76" i="22" s="1"/>
  <c r="M77" i="22" s="1"/>
  <c r="L77" i="22" s="1"/>
  <c r="I117" i="22"/>
  <c r="J116" i="22"/>
  <c r="K115" i="22" s="1"/>
  <c r="H116" i="22"/>
  <c r="I116" i="21"/>
  <c r="J115" i="21"/>
  <c r="K114" i="21" s="1"/>
  <c r="H115" i="21"/>
  <c r="C91" i="15"/>
  <c r="N69" i="14"/>
  <c r="L69" i="14" s="1"/>
  <c r="K106" i="14"/>
  <c r="H108" i="14"/>
  <c r="I97" i="11"/>
  <c r="N96" i="11"/>
  <c r="J96" i="11"/>
  <c r="O96" i="11"/>
  <c r="M96" i="11"/>
  <c r="P96" i="11"/>
  <c r="H96" i="11"/>
  <c r="K94" i="11"/>
  <c r="L95" i="11"/>
  <c r="L95" i="10"/>
  <c r="K94" i="10"/>
  <c r="N94" i="10"/>
  <c r="O94" i="10" s="1"/>
  <c r="P94" i="10" s="1"/>
  <c r="M95" i="10" s="1"/>
  <c r="I97" i="10"/>
  <c r="J96" i="10"/>
  <c r="H96" i="10"/>
  <c r="N94" i="2"/>
  <c r="O94" i="2" s="1"/>
  <c r="P94" i="2" s="1"/>
  <c r="M95" i="2" s="1"/>
  <c r="I97" i="2"/>
  <c r="H96" i="2"/>
  <c r="J96" i="2"/>
  <c r="L95" i="2"/>
  <c r="K94" i="2"/>
  <c r="I160" i="14" l="1"/>
  <c r="J159" i="14"/>
  <c r="N80" i="21"/>
  <c r="L80" i="21" s="1"/>
  <c r="L91" i="15"/>
  <c r="E91" i="15"/>
  <c r="F91" i="15"/>
  <c r="J91" i="15"/>
  <c r="N77" i="22"/>
  <c r="O77" i="22" s="1"/>
  <c r="P77" i="22" s="1"/>
  <c r="M78" i="22" s="1"/>
  <c r="L78" i="22" s="1"/>
  <c r="I118" i="22"/>
  <c r="J117" i="22"/>
  <c r="K116" i="22" s="1"/>
  <c r="H117" i="22"/>
  <c r="I117" i="21"/>
  <c r="J116" i="21"/>
  <c r="K115" i="21" s="1"/>
  <c r="H116" i="21"/>
  <c r="C92" i="15"/>
  <c r="O69" i="14"/>
  <c r="P69" i="14" s="1"/>
  <c r="M70" i="14" s="1"/>
  <c r="K107" i="14"/>
  <c r="H109" i="14"/>
  <c r="K95" i="11"/>
  <c r="L96" i="11"/>
  <c r="M97" i="11"/>
  <c r="I98" i="11"/>
  <c r="P97" i="11"/>
  <c r="H97" i="11"/>
  <c r="N97" i="11"/>
  <c r="O97" i="11"/>
  <c r="J97" i="11"/>
  <c r="N95" i="10"/>
  <c r="O95" i="10" s="1"/>
  <c r="P95" i="10" s="1"/>
  <c r="M96" i="10" s="1"/>
  <c r="K95" i="10"/>
  <c r="L96" i="10"/>
  <c r="I98" i="10"/>
  <c r="J97" i="10"/>
  <c r="H97" i="10"/>
  <c r="N95" i="2"/>
  <c r="O95" i="2" s="1"/>
  <c r="P95" i="2" s="1"/>
  <c r="M96" i="2" s="1"/>
  <c r="L96" i="2"/>
  <c r="K95" i="2"/>
  <c r="I98" i="2"/>
  <c r="H97" i="2"/>
  <c r="J97" i="2"/>
  <c r="I161" i="14" l="1"/>
  <c r="J160" i="14"/>
  <c r="O80" i="21"/>
  <c r="P80" i="21" s="1"/>
  <c r="M81" i="21" s="1"/>
  <c r="L92" i="15"/>
  <c r="E92" i="15"/>
  <c r="F92" i="15"/>
  <c r="J92" i="15"/>
  <c r="N78" i="22"/>
  <c r="O78" i="22" s="1"/>
  <c r="P78" i="22" s="1"/>
  <c r="M79" i="22" s="1"/>
  <c r="L79" i="22" s="1"/>
  <c r="I119" i="22"/>
  <c r="J118" i="22"/>
  <c r="K117" i="22" s="1"/>
  <c r="H118" i="22"/>
  <c r="I118" i="21"/>
  <c r="J117" i="21"/>
  <c r="K116" i="21" s="1"/>
  <c r="H117" i="21"/>
  <c r="C93" i="15"/>
  <c r="N70" i="14"/>
  <c r="L70" i="14" s="1"/>
  <c r="K108" i="14"/>
  <c r="H110" i="14"/>
  <c r="P98" i="11"/>
  <c r="H98" i="11"/>
  <c r="O98" i="11"/>
  <c r="M98" i="11"/>
  <c r="I99" i="11"/>
  <c r="N98" i="11"/>
  <c r="J98" i="11"/>
  <c r="L97" i="11"/>
  <c r="K96" i="11"/>
  <c r="N96" i="10"/>
  <c r="K96" i="10"/>
  <c r="L97" i="10"/>
  <c r="O96" i="10"/>
  <c r="P96" i="10" s="1"/>
  <c r="M97" i="10" s="1"/>
  <c r="H98" i="10"/>
  <c r="I99" i="10"/>
  <c r="J98" i="10"/>
  <c r="N96" i="2"/>
  <c r="O96" i="2" s="1"/>
  <c r="P96" i="2" s="1"/>
  <c r="M97" i="2" s="1"/>
  <c r="H98" i="2"/>
  <c r="J98" i="2"/>
  <c r="I99" i="2"/>
  <c r="L97" i="2"/>
  <c r="K96" i="2"/>
  <c r="I162" i="14" l="1"/>
  <c r="J161" i="14"/>
  <c r="N81" i="21"/>
  <c r="L81" i="21" s="1"/>
  <c r="L93" i="15"/>
  <c r="E93" i="15"/>
  <c r="F93" i="15"/>
  <c r="J93" i="15"/>
  <c r="N79" i="22"/>
  <c r="O79" i="22" s="1"/>
  <c r="P79" i="22" s="1"/>
  <c r="M80" i="22" s="1"/>
  <c r="L80" i="22" s="1"/>
  <c r="H119" i="22"/>
  <c r="I120" i="22"/>
  <c r="J119" i="22"/>
  <c r="K118" i="22" s="1"/>
  <c r="I119" i="21"/>
  <c r="J118" i="21"/>
  <c r="K117" i="21" s="1"/>
  <c r="H118" i="21"/>
  <c r="C94" i="15"/>
  <c r="O70" i="14"/>
  <c r="P70" i="14" s="1"/>
  <c r="M71" i="14" s="1"/>
  <c r="K109" i="14"/>
  <c r="H111" i="14"/>
  <c r="L98" i="11"/>
  <c r="K97" i="11"/>
  <c r="O99" i="11"/>
  <c r="I100" i="11"/>
  <c r="N99" i="11"/>
  <c r="J99" i="11"/>
  <c r="P99" i="11"/>
  <c r="M99" i="11"/>
  <c r="H99" i="11"/>
  <c r="N97" i="10"/>
  <c r="L98" i="10"/>
  <c r="K97" i="10"/>
  <c r="O97" i="10"/>
  <c r="P97" i="10" s="1"/>
  <c r="M98" i="10" s="1"/>
  <c r="H99" i="10"/>
  <c r="I100" i="10"/>
  <c r="J99" i="10"/>
  <c r="N97" i="2"/>
  <c r="O97" i="2" s="1"/>
  <c r="P97" i="2" s="1"/>
  <c r="M98" i="2" s="1"/>
  <c r="K97" i="2"/>
  <c r="L98" i="2"/>
  <c r="I100" i="2"/>
  <c r="H99" i="2"/>
  <c r="J99" i="2"/>
  <c r="I163" i="14" l="1"/>
  <c r="J162" i="14"/>
  <c r="O81" i="21"/>
  <c r="P81" i="21" s="1"/>
  <c r="M82" i="21" s="1"/>
  <c r="L94" i="15"/>
  <c r="E94" i="15"/>
  <c r="J94" i="15"/>
  <c r="F94" i="15"/>
  <c r="N80" i="22"/>
  <c r="O80" i="22" s="1"/>
  <c r="P80" i="22" s="1"/>
  <c r="M81" i="22" s="1"/>
  <c r="L81" i="22" s="1"/>
  <c r="I121" i="22"/>
  <c r="J120" i="22"/>
  <c r="K119" i="22" s="1"/>
  <c r="H120" i="22"/>
  <c r="I120" i="21"/>
  <c r="J119" i="21"/>
  <c r="K118" i="21" s="1"/>
  <c r="H119" i="21"/>
  <c r="C95" i="15"/>
  <c r="N71" i="14"/>
  <c r="L71" i="14" s="1"/>
  <c r="K110" i="14"/>
  <c r="H112" i="14"/>
  <c r="I101" i="11"/>
  <c r="N100" i="11"/>
  <c r="J100" i="11"/>
  <c r="O100" i="11"/>
  <c r="M100" i="11"/>
  <c r="P100" i="11"/>
  <c r="H100" i="11"/>
  <c r="L99" i="11"/>
  <c r="K98" i="11"/>
  <c r="N98" i="10"/>
  <c r="I101" i="10"/>
  <c r="J100" i="10"/>
  <c r="H100" i="10"/>
  <c r="L99" i="10"/>
  <c r="K98" i="10"/>
  <c r="O98" i="10"/>
  <c r="P98" i="10" s="1"/>
  <c r="M99" i="10" s="1"/>
  <c r="N98" i="2"/>
  <c r="O98" i="2" s="1"/>
  <c r="P98" i="2" s="1"/>
  <c r="M99" i="2" s="1"/>
  <c r="H100" i="2"/>
  <c r="J100" i="2"/>
  <c r="I101" i="2"/>
  <c r="K98" i="2"/>
  <c r="L99" i="2"/>
  <c r="I164" i="14" l="1"/>
  <c r="J163" i="14"/>
  <c r="N82" i="21"/>
  <c r="L82" i="21" s="1"/>
  <c r="L95" i="15"/>
  <c r="E95" i="15"/>
  <c r="F95" i="15"/>
  <c r="J95" i="15"/>
  <c r="N81" i="22"/>
  <c r="O81" i="22" s="1"/>
  <c r="P81" i="22" s="1"/>
  <c r="M82" i="22" s="1"/>
  <c r="L82" i="22" s="1"/>
  <c r="I122" i="22"/>
  <c r="J121" i="22"/>
  <c r="K120" i="22" s="1"/>
  <c r="H121" i="22"/>
  <c r="I121" i="21"/>
  <c r="J120" i="21"/>
  <c r="K119" i="21" s="1"/>
  <c r="H120" i="21"/>
  <c r="C96" i="15"/>
  <c r="O71" i="14"/>
  <c r="P71" i="14" s="1"/>
  <c r="M72" i="14" s="1"/>
  <c r="K111" i="14"/>
  <c r="H113" i="14"/>
  <c r="K99" i="11"/>
  <c r="L100" i="11"/>
  <c r="M101" i="11"/>
  <c r="I102" i="11"/>
  <c r="P101" i="11"/>
  <c r="H101" i="11"/>
  <c r="J101" i="11"/>
  <c r="O101" i="11"/>
  <c r="N101" i="11"/>
  <c r="N99" i="10"/>
  <c r="I102" i="10"/>
  <c r="J101" i="10"/>
  <c r="H101" i="10"/>
  <c r="O99" i="10"/>
  <c r="P99" i="10" s="1"/>
  <c r="M100" i="10" s="1"/>
  <c r="K99" i="10"/>
  <c r="L100" i="10"/>
  <c r="N99" i="2"/>
  <c r="O99" i="2" s="1"/>
  <c r="P99" i="2" s="1"/>
  <c r="M100" i="2" s="1"/>
  <c r="K99" i="2"/>
  <c r="L100" i="2"/>
  <c r="H101" i="2"/>
  <c r="J101" i="2"/>
  <c r="I102" i="2"/>
  <c r="I165" i="14" l="1"/>
  <c r="J164" i="14"/>
  <c r="O82" i="21"/>
  <c r="P82" i="21" s="1"/>
  <c r="M83" i="21" s="1"/>
  <c r="L96" i="15"/>
  <c r="E96" i="15"/>
  <c r="F96" i="15"/>
  <c r="J96" i="15"/>
  <c r="N82" i="22"/>
  <c r="O82" i="22" s="1"/>
  <c r="P82" i="22" s="1"/>
  <c r="M83" i="22" s="1"/>
  <c r="L83" i="22" s="1"/>
  <c r="I123" i="22"/>
  <c r="J122" i="22"/>
  <c r="K121" i="22" s="1"/>
  <c r="H122" i="22"/>
  <c r="I122" i="21"/>
  <c r="J121" i="21"/>
  <c r="K120" i="21" s="1"/>
  <c r="H121" i="21"/>
  <c r="C97" i="15"/>
  <c r="N72" i="14"/>
  <c r="L72" i="14" s="1"/>
  <c r="K112" i="14"/>
  <c r="H114" i="14"/>
  <c r="L101" i="11"/>
  <c r="K100" i="11"/>
  <c r="P102" i="11"/>
  <c r="H102" i="11"/>
  <c r="O102" i="11"/>
  <c r="M102" i="11"/>
  <c r="I103" i="11"/>
  <c r="N102" i="11"/>
  <c r="J102" i="11"/>
  <c r="K100" i="10"/>
  <c r="L101" i="10"/>
  <c r="N100" i="10"/>
  <c r="O100" i="10" s="1"/>
  <c r="P100" i="10" s="1"/>
  <c r="M101" i="10" s="1"/>
  <c r="H102" i="10"/>
  <c r="I103" i="10"/>
  <c r="J102" i="10"/>
  <c r="J102" i="2"/>
  <c r="I103" i="2"/>
  <c r="H102" i="2"/>
  <c r="N100" i="2"/>
  <c r="O100" i="2" s="1"/>
  <c r="P100" i="2" s="1"/>
  <c r="M101" i="2" s="1"/>
  <c r="K100" i="2"/>
  <c r="L101" i="2"/>
  <c r="I166" i="14" l="1"/>
  <c r="J165" i="14"/>
  <c r="N83" i="21"/>
  <c r="L83" i="21" s="1"/>
  <c r="L97" i="15"/>
  <c r="E97" i="15"/>
  <c r="F97" i="15"/>
  <c r="J97" i="15"/>
  <c r="N83" i="22"/>
  <c r="O83" i="22" s="1"/>
  <c r="P83" i="22" s="1"/>
  <c r="M84" i="22" s="1"/>
  <c r="L84" i="22" s="1"/>
  <c r="H123" i="22"/>
  <c r="I124" i="22"/>
  <c r="J123" i="22"/>
  <c r="K122" i="22" s="1"/>
  <c r="I123" i="21"/>
  <c r="J122" i="21"/>
  <c r="K121" i="21" s="1"/>
  <c r="H122" i="21"/>
  <c r="C98" i="15"/>
  <c r="O72" i="14"/>
  <c r="P72" i="14" s="1"/>
  <c r="M73" i="14" s="1"/>
  <c r="K113" i="14"/>
  <c r="H115" i="14"/>
  <c r="O103" i="11"/>
  <c r="I104" i="11"/>
  <c r="N103" i="11"/>
  <c r="J103" i="11"/>
  <c r="P103" i="11"/>
  <c r="M103" i="11"/>
  <c r="H103" i="11"/>
  <c r="L102" i="11"/>
  <c r="K101" i="11"/>
  <c r="N101" i="10"/>
  <c r="L102" i="10"/>
  <c r="K101" i="10"/>
  <c r="H103" i="10"/>
  <c r="I104" i="10"/>
  <c r="J103" i="10"/>
  <c r="O101" i="10"/>
  <c r="P101" i="10" s="1"/>
  <c r="M102" i="10" s="1"/>
  <c r="N101" i="2"/>
  <c r="I104" i="2"/>
  <c r="H103" i="2"/>
  <c r="J103" i="2"/>
  <c r="L102" i="2"/>
  <c r="K101" i="2"/>
  <c r="O101" i="2"/>
  <c r="P101" i="2" s="1"/>
  <c r="M102" i="2" s="1"/>
  <c r="I167" i="14" l="1"/>
  <c r="J166" i="14"/>
  <c r="O83" i="21"/>
  <c r="P83" i="21" s="1"/>
  <c r="M84" i="21" s="1"/>
  <c r="L98" i="15"/>
  <c r="E98" i="15"/>
  <c r="J98" i="15"/>
  <c r="F98" i="15"/>
  <c r="N84" i="22"/>
  <c r="O84" i="22" s="1"/>
  <c r="P84" i="22" s="1"/>
  <c r="M85" i="22" s="1"/>
  <c r="L85" i="22" s="1"/>
  <c r="I125" i="22"/>
  <c r="J124" i="22"/>
  <c r="K123" i="22" s="1"/>
  <c r="H124" i="22"/>
  <c r="I124" i="21"/>
  <c r="H123" i="21"/>
  <c r="J123" i="21"/>
  <c r="K122" i="21" s="1"/>
  <c r="N73" i="14"/>
  <c r="L73" i="14" s="1"/>
  <c r="C99" i="15"/>
  <c r="K114" i="14"/>
  <c r="H116" i="14"/>
  <c r="L103" i="11"/>
  <c r="K102" i="11"/>
  <c r="I105" i="11"/>
  <c r="N104" i="11"/>
  <c r="J104" i="11"/>
  <c r="O104" i="11"/>
  <c r="M104" i="11"/>
  <c r="P104" i="11"/>
  <c r="H104" i="11"/>
  <c r="N102" i="10"/>
  <c r="I105" i="10"/>
  <c r="J104" i="10"/>
  <c r="H104" i="10"/>
  <c r="O102" i="10"/>
  <c r="P102" i="10" s="1"/>
  <c r="M103" i="10" s="1"/>
  <c r="L103" i="10"/>
  <c r="K102" i="10"/>
  <c r="N102" i="2"/>
  <c r="H104" i="2"/>
  <c r="J104" i="2"/>
  <c r="I105" i="2"/>
  <c r="O102" i="2"/>
  <c r="P102" i="2" s="1"/>
  <c r="M103" i="2" s="1"/>
  <c r="L103" i="2"/>
  <c r="K102" i="2"/>
  <c r="I168" i="14" l="1"/>
  <c r="J167" i="14"/>
  <c r="N84" i="21"/>
  <c r="L84" i="21" s="1"/>
  <c r="L99" i="15"/>
  <c r="E99" i="15"/>
  <c r="F99" i="15"/>
  <c r="J99" i="15"/>
  <c r="N85" i="22"/>
  <c r="O85" i="22" s="1"/>
  <c r="P85" i="22" s="1"/>
  <c r="M86" i="22" s="1"/>
  <c r="L86" i="22" s="1"/>
  <c r="I126" i="22"/>
  <c r="J125" i="22"/>
  <c r="K124" i="22" s="1"/>
  <c r="H125" i="22"/>
  <c r="I125" i="21"/>
  <c r="J124" i="21"/>
  <c r="K123" i="21" s="1"/>
  <c r="H124" i="21"/>
  <c r="C100" i="15"/>
  <c r="K115" i="14"/>
  <c r="H117" i="14"/>
  <c r="M105" i="11"/>
  <c r="I106" i="11"/>
  <c r="P105" i="11"/>
  <c r="H105" i="11"/>
  <c r="J105" i="11"/>
  <c r="O105" i="11"/>
  <c r="N105" i="11"/>
  <c r="K103" i="11"/>
  <c r="L104" i="11"/>
  <c r="N103" i="10"/>
  <c r="O103" i="10" s="1"/>
  <c r="P103" i="10" s="1"/>
  <c r="M104" i="10" s="1"/>
  <c r="I106" i="10"/>
  <c r="J105" i="10"/>
  <c r="H105" i="10"/>
  <c r="K103" i="10"/>
  <c r="L104" i="10"/>
  <c r="N103" i="2"/>
  <c r="O103" i="2" s="1"/>
  <c r="P103" i="2" s="1"/>
  <c r="M104" i="2" s="1"/>
  <c r="I106" i="2"/>
  <c r="J105" i="2"/>
  <c r="H105" i="2"/>
  <c r="K103" i="2"/>
  <c r="L104" i="2"/>
  <c r="I169" i="14" l="1"/>
  <c r="J168" i="14"/>
  <c r="O84" i="21"/>
  <c r="P84" i="21" s="1"/>
  <c r="M85" i="21" s="1"/>
  <c r="O73" i="14"/>
  <c r="P73" i="14" s="1"/>
  <c r="M74" i="14" s="1"/>
  <c r="N74" i="14" s="1"/>
  <c r="L100" i="15"/>
  <c r="E100" i="15"/>
  <c r="F100" i="15"/>
  <c r="J100" i="15"/>
  <c r="N86" i="22"/>
  <c r="O86" i="22" s="1"/>
  <c r="P86" i="22" s="1"/>
  <c r="M87" i="22" s="1"/>
  <c r="L87" i="22" s="1"/>
  <c r="I127" i="22"/>
  <c r="J126" i="22"/>
  <c r="K125" i="22" s="1"/>
  <c r="H126" i="22"/>
  <c r="I126" i="21"/>
  <c r="J125" i="21"/>
  <c r="K124" i="21" s="1"/>
  <c r="H125" i="21"/>
  <c r="C101" i="15"/>
  <c r="K116" i="14"/>
  <c r="H118" i="14"/>
  <c r="P106" i="11"/>
  <c r="H106" i="11"/>
  <c r="O106" i="11"/>
  <c r="M106" i="11"/>
  <c r="I107" i="11"/>
  <c r="N106" i="11"/>
  <c r="J106" i="11"/>
  <c r="L105" i="11"/>
  <c r="K104" i="11"/>
  <c r="N104" i="10"/>
  <c r="O104" i="10" s="1"/>
  <c r="P104" i="10" s="1"/>
  <c r="M105" i="10" s="1"/>
  <c r="H106" i="10"/>
  <c r="I107" i="10"/>
  <c r="J106" i="10"/>
  <c r="K104" i="10"/>
  <c r="L105" i="10"/>
  <c r="N104" i="2"/>
  <c r="O104" i="2" s="1"/>
  <c r="P104" i="2" s="1"/>
  <c r="M105" i="2" s="1"/>
  <c r="J106" i="2"/>
  <c r="I107" i="2"/>
  <c r="H106" i="2"/>
  <c r="L105" i="2"/>
  <c r="K104" i="2"/>
  <c r="I170" i="14" l="1"/>
  <c r="J169" i="14"/>
  <c r="N85" i="21"/>
  <c r="L85" i="21" s="1"/>
  <c r="L74" i="14"/>
  <c r="L101" i="15"/>
  <c r="E101" i="15"/>
  <c r="F101" i="15"/>
  <c r="J101" i="15"/>
  <c r="N87" i="22"/>
  <c r="O87" i="22" s="1"/>
  <c r="P87" i="22" s="1"/>
  <c r="M88" i="22" s="1"/>
  <c r="L88" i="22" s="1"/>
  <c r="H127" i="22"/>
  <c r="I128" i="22"/>
  <c r="J127" i="22"/>
  <c r="K126" i="22" s="1"/>
  <c r="I127" i="21"/>
  <c r="J126" i="21"/>
  <c r="K125" i="21" s="1"/>
  <c r="H126" i="21"/>
  <c r="C102" i="15"/>
  <c r="K117" i="14"/>
  <c r="H119" i="14"/>
  <c r="L106" i="11"/>
  <c r="K105" i="11"/>
  <c r="O107" i="11"/>
  <c r="H107" i="11"/>
  <c r="I108" i="11"/>
  <c r="N107" i="11"/>
  <c r="J107" i="11"/>
  <c r="P107" i="11"/>
  <c r="M107" i="11"/>
  <c r="N105" i="10"/>
  <c r="O105" i="10" s="1"/>
  <c r="P105" i="10" s="1"/>
  <c r="M106" i="10" s="1"/>
  <c r="H107" i="10"/>
  <c r="I108" i="10"/>
  <c r="J107" i="10"/>
  <c r="L106" i="10"/>
  <c r="K105" i="10"/>
  <c r="N105" i="2"/>
  <c r="H107" i="2"/>
  <c r="J107" i="2"/>
  <c r="I108" i="2"/>
  <c r="O105" i="2"/>
  <c r="P105" i="2" s="1"/>
  <c r="M106" i="2" s="1"/>
  <c r="L106" i="2"/>
  <c r="K105" i="2"/>
  <c r="I171" i="14" l="1"/>
  <c r="J170" i="14"/>
  <c r="O85" i="21"/>
  <c r="P85" i="21" s="1"/>
  <c r="M86" i="21" s="1"/>
  <c r="O74" i="14"/>
  <c r="P74" i="14" s="1"/>
  <c r="M75" i="14" s="1"/>
  <c r="L102" i="15"/>
  <c r="E102" i="15"/>
  <c r="J102" i="15"/>
  <c r="F102" i="15"/>
  <c r="N88" i="22"/>
  <c r="O88" i="22" s="1"/>
  <c r="P88" i="22" s="1"/>
  <c r="M89" i="22" s="1"/>
  <c r="L89" i="22" s="1"/>
  <c r="I129" i="22"/>
  <c r="J128" i="22"/>
  <c r="K127" i="22" s="1"/>
  <c r="H128" i="22"/>
  <c r="I128" i="21"/>
  <c r="J127" i="21"/>
  <c r="K126" i="21" s="1"/>
  <c r="H127" i="21"/>
  <c r="C103" i="15"/>
  <c r="K118" i="14"/>
  <c r="H120" i="14"/>
  <c r="K106" i="11"/>
  <c r="L107" i="11"/>
  <c r="I109" i="11"/>
  <c r="N108" i="11"/>
  <c r="J108" i="11"/>
  <c r="M108" i="11"/>
  <c r="P108" i="11"/>
  <c r="H108" i="11"/>
  <c r="O108" i="11"/>
  <c r="N106" i="10"/>
  <c r="O106" i="10" s="1"/>
  <c r="P106" i="10" s="1"/>
  <c r="M107" i="10" s="1"/>
  <c r="L107" i="10"/>
  <c r="K106" i="10"/>
  <c r="I109" i="10"/>
  <c r="J108" i="10"/>
  <c r="H108" i="10"/>
  <c r="N106" i="2"/>
  <c r="O106" i="2" s="1"/>
  <c r="P106" i="2" s="1"/>
  <c r="M107" i="2" s="1"/>
  <c r="J108" i="2"/>
  <c r="I109" i="2"/>
  <c r="H108" i="2"/>
  <c r="L107" i="2"/>
  <c r="K106" i="2"/>
  <c r="I172" i="14" l="1"/>
  <c r="J171" i="14"/>
  <c r="N86" i="21"/>
  <c r="L86" i="21" s="1"/>
  <c r="N75" i="14"/>
  <c r="L75" i="14" s="1"/>
  <c r="L103" i="15"/>
  <c r="E103" i="15"/>
  <c r="F103" i="15"/>
  <c r="J103" i="15"/>
  <c r="N89" i="22"/>
  <c r="O89" i="22" s="1"/>
  <c r="P89" i="22" s="1"/>
  <c r="M90" i="22" s="1"/>
  <c r="L90" i="22" s="1"/>
  <c r="I130" i="22"/>
  <c r="J129" i="22"/>
  <c r="K128" i="22" s="1"/>
  <c r="H129" i="22"/>
  <c r="I129" i="21"/>
  <c r="J128" i="21"/>
  <c r="K127" i="21" s="1"/>
  <c r="H128" i="21"/>
  <c r="C104" i="15"/>
  <c r="K119" i="14"/>
  <c r="H121" i="14"/>
  <c r="M109" i="11"/>
  <c r="J109" i="11"/>
  <c r="P109" i="11"/>
  <c r="H109" i="11"/>
  <c r="N109" i="11"/>
  <c r="O109" i="11"/>
  <c r="I110" i="11"/>
  <c r="K107" i="11"/>
  <c r="L108" i="11"/>
  <c r="P107" i="10"/>
  <c r="M108" i="10" s="1"/>
  <c r="N107" i="10"/>
  <c r="K107" i="10"/>
  <c r="L108" i="10"/>
  <c r="I110" i="10"/>
  <c r="J109" i="10"/>
  <c r="H109" i="10"/>
  <c r="O107" i="10"/>
  <c r="N107" i="2"/>
  <c r="O107" i="2" s="1"/>
  <c r="P107" i="2" s="1"/>
  <c r="M108" i="2" s="1"/>
  <c r="H109" i="2"/>
  <c r="I110" i="2"/>
  <c r="J109" i="2"/>
  <c r="K107" i="2"/>
  <c r="L108" i="2"/>
  <c r="I173" i="14" l="1"/>
  <c r="J172" i="14"/>
  <c r="O86" i="21"/>
  <c r="P86" i="21" s="1"/>
  <c r="M87" i="21" s="1"/>
  <c r="O75" i="14"/>
  <c r="P75" i="14" s="1"/>
  <c r="M76" i="14" s="1"/>
  <c r="L104" i="15"/>
  <c r="E104" i="15"/>
  <c r="F104" i="15"/>
  <c r="J104" i="15"/>
  <c r="N90" i="22"/>
  <c r="O90" i="22" s="1"/>
  <c r="P90" i="22" s="1"/>
  <c r="M91" i="22" s="1"/>
  <c r="L91" i="22" s="1"/>
  <c r="I131" i="22"/>
  <c r="J130" i="22"/>
  <c r="K129" i="22" s="1"/>
  <c r="H130" i="22"/>
  <c r="I130" i="21"/>
  <c r="J129" i="21"/>
  <c r="K128" i="21" s="1"/>
  <c r="H129" i="21"/>
  <c r="C105" i="15"/>
  <c r="K120" i="14"/>
  <c r="H122" i="14"/>
  <c r="P110" i="11"/>
  <c r="H110" i="11"/>
  <c r="M110" i="11"/>
  <c r="O110" i="11"/>
  <c r="I111" i="11"/>
  <c r="N110" i="11"/>
  <c r="J110" i="11"/>
  <c r="K108" i="11"/>
  <c r="L109" i="11"/>
  <c r="H110" i="10"/>
  <c r="I111" i="10"/>
  <c r="J110" i="10"/>
  <c r="N108" i="10"/>
  <c r="O108" i="10" s="1"/>
  <c r="P108" i="10" s="1"/>
  <c r="M109" i="10" s="1"/>
  <c r="K108" i="10"/>
  <c r="L109" i="10"/>
  <c r="N108" i="2"/>
  <c r="O108" i="2" s="1"/>
  <c r="P108" i="2" s="1"/>
  <c r="M109" i="2" s="1"/>
  <c r="L109" i="2"/>
  <c r="K108" i="2"/>
  <c r="I111" i="2"/>
  <c r="H110" i="2"/>
  <c r="J110" i="2"/>
  <c r="I174" i="14" l="1"/>
  <c r="J173" i="14"/>
  <c r="N87" i="21"/>
  <c r="L87" i="21" s="1"/>
  <c r="N76" i="14"/>
  <c r="L76" i="14" s="1"/>
  <c r="L105" i="15"/>
  <c r="E105" i="15"/>
  <c r="F105" i="15"/>
  <c r="J105" i="15"/>
  <c r="N91" i="22"/>
  <c r="O91" i="22" s="1"/>
  <c r="P91" i="22" s="1"/>
  <c r="M92" i="22" s="1"/>
  <c r="L92" i="22" s="1"/>
  <c r="H131" i="22"/>
  <c r="I132" i="22"/>
  <c r="J131" i="22"/>
  <c r="K130" i="22" s="1"/>
  <c r="I131" i="21"/>
  <c r="J130" i="21"/>
  <c r="K129" i="21" s="1"/>
  <c r="H130" i="21"/>
  <c r="C106" i="15"/>
  <c r="K121" i="14"/>
  <c r="H123" i="14"/>
  <c r="L110" i="11"/>
  <c r="K109" i="11"/>
  <c r="O111" i="11"/>
  <c r="P111" i="11"/>
  <c r="I112" i="11"/>
  <c r="N111" i="11"/>
  <c r="J111" i="11"/>
  <c r="H111" i="11"/>
  <c r="M111" i="11"/>
  <c r="N109" i="10"/>
  <c r="O109" i="10" s="1"/>
  <c r="P109" i="10" s="1"/>
  <c r="M110" i="10" s="1"/>
  <c r="H111" i="10"/>
  <c r="I112" i="10"/>
  <c r="J111" i="10"/>
  <c r="L110" i="10"/>
  <c r="K109" i="10"/>
  <c r="N109" i="2"/>
  <c r="O109" i="2" s="1"/>
  <c r="P109" i="2" s="1"/>
  <c r="M110" i="2" s="1"/>
  <c r="I112" i="2"/>
  <c r="J111" i="2"/>
  <c r="H111" i="2"/>
  <c r="L110" i="2"/>
  <c r="K109" i="2"/>
  <c r="I175" i="14" l="1"/>
  <c r="J174" i="14"/>
  <c r="O87" i="21"/>
  <c r="P87" i="21" s="1"/>
  <c r="M88" i="21" s="1"/>
  <c r="O76" i="14"/>
  <c r="P76" i="14" s="1"/>
  <c r="M77" i="14" s="1"/>
  <c r="N77" i="14" s="1"/>
  <c r="L106" i="15"/>
  <c r="E106" i="15"/>
  <c r="J106" i="15"/>
  <c r="F106" i="15"/>
  <c r="N92" i="22"/>
  <c r="O92" i="22" s="1"/>
  <c r="P92" i="22" s="1"/>
  <c r="M93" i="22" s="1"/>
  <c r="L93" i="22" s="1"/>
  <c r="I133" i="22"/>
  <c r="J132" i="22"/>
  <c r="K131" i="22" s="1"/>
  <c r="H132" i="22"/>
  <c r="I132" i="21"/>
  <c r="J131" i="21"/>
  <c r="K130" i="21" s="1"/>
  <c r="H131" i="21"/>
  <c r="C107" i="15"/>
  <c r="K122" i="14"/>
  <c r="H124" i="14"/>
  <c r="K110" i="11"/>
  <c r="L111" i="11"/>
  <c r="I113" i="11"/>
  <c r="N112" i="11"/>
  <c r="J112" i="11"/>
  <c r="M112" i="11"/>
  <c r="P112" i="11"/>
  <c r="H112" i="11"/>
  <c r="O112" i="11"/>
  <c r="N110" i="10"/>
  <c r="L111" i="10"/>
  <c r="K110" i="10"/>
  <c r="O110" i="10"/>
  <c r="P110" i="10" s="1"/>
  <c r="M111" i="10" s="1"/>
  <c r="I113" i="10"/>
  <c r="J112" i="10"/>
  <c r="H112" i="10"/>
  <c r="N110" i="2"/>
  <c r="O110" i="2" s="1"/>
  <c r="P110" i="2" s="1"/>
  <c r="M111" i="2" s="1"/>
  <c r="I113" i="2"/>
  <c r="H112" i="2"/>
  <c r="J112" i="2"/>
  <c r="L111" i="2"/>
  <c r="K110" i="2"/>
  <c r="I176" i="14" l="1"/>
  <c r="J175" i="14"/>
  <c r="N88" i="21"/>
  <c r="L88" i="21" s="1"/>
  <c r="L77" i="14"/>
  <c r="L107" i="15"/>
  <c r="E107" i="15"/>
  <c r="F107" i="15"/>
  <c r="J107" i="15"/>
  <c r="N93" i="22"/>
  <c r="O93" i="22" s="1"/>
  <c r="P93" i="22" s="1"/>
  <c r="M94" i="22" s="1"/>
  <c r="L94" i="22" s="1"/>
  <c r="I134" i="22"/>
  <c r="J133" i="22"/>
  <c r="K132" i="22" s="1"/>
  <c r="H133" i="22"/>
  <c r="I133" i="21"/>
  <c r="J132" i="21"/>
  <c r="K131" i="21" s="1"/>
  <c r="H132" i="21"/>
  <c r="C108" i="15"/>
  <c r="K123" i="14"/>
  <c r="H125" i="14"/>
  <c r="I114" i="11"/>
  <c r="M113" i="11"/>
  <c r="O113" i="11"/>
  <c r="J113" i="11"/>
  <c r="N113" i="11"/>
  <c r="H113" i="11"/>
  <c r="P113" i="11"/>
  <c r="K111" i="11"/>
  <c r="L112" i="11"/>
  <c r="N111" i="10"/>
  <c r="K111" i="10"/>
  <c r="L112" i="10"/>
  <c r="I114" i="10"/>
  <c r="J113" i="10"/>
  <c r="H113" i="10"/>
  <c r="O111" i="10"/>
  <c r="P111" i="10" s="1"/>
  <c r="M112" i="10" s="1"/>
  <c r="N111" i="2"/>
  <c r="O111" i="2" s="1"/>
  <c r="P111" i="2" s="1"/>
  <c r="M112" i="2" s="1"/>
  <c r="L112" i="2"/>
  <c r="K111" i="2"/>
  <c r="I114" i="2"/>
  <c r="H113" i="2"/>
  <c r="J113" i="2"/>
  <c r="I177" i="14" l="1"/>
  <c r="J176" i="14"/>
  <c r="O88" i="21"/>
  <c r="P88" i="21" s="1"/>
  <c r="M89" i="21" s="1"/>
  <c r="N89" i="21" s="1"/>
  <c r="L89" i="21"/>
  <c r="O89" i="21" s="1"/>
  <c r="P89" i="21" s="1"/>
  <c r="M90" i="21" s="1"/>
  <c r="N90" i="21" s="1"/>
  <c r="O77" i="14"/>
  <c r="P77" i="14" s="1"/>
  <c r="M78" i="14" s="1"/>
  <c r="L108" i="15"/>
  <c r="E108" i="15"/>
  <c r="F108" i="15"/>
  <c r="J108" i="15"/>
  <c r="N94" i="22"/>
  <c r="O94" i="22" s="1"/>
  <c r="P94" i="22" s="1"/>
  <c r="M95" i="22" s="1"/>
  <c r="L95" i="22" s="1"/>
  <c r="I135" i="22"/>
  <c r="J134" i="22"/>
  <c r="K133" i="22" s="1"/>
  <c r="H134" i="22"/>
  <c r="I134" i="21"/>
  <c r="J133" i="21"/>
  <c r="K132" i="21" s="1"/>
  <c r="H133" i="21"/>
  <c r="C109" i="15"/>
  <c r="K124" i="14"/>
  <c r="H126" i="14"/>
  <c r="K112" i="11"/>
  <c r="L113" i="11"/>
  <c r="M114" i="11"/>
  <c r="P114" i="11"/>
  <c r="H114" i="11"/>
  <c r="N114" i="11"/>
  <c r="O114" i="11"/>
  <c r="I115" i="11"/>
  <c r="J114" i="11"/>
  <c r="N112" i="10"/>
  <c r="O112" i="10" s="1"/>
  <c r="P112" i="10" s="1"/>
  <c r="M113" i="10" s="1"/>
  <c r="K112" i="10"/>
  <c r="L113" i="10"/>
  <c r="H114" i="10"/>
  <c r="I115" i="10"/>
  <c r="J114" i="10"/>
  <c r="N112" i="2"/>
  <c r="O112" i="2" s="1"/>
  <c r="P112" i="2" s="1"/>
  <c r="M113" i="2" s="1"/>
  <c r="L113" i="2"/>
  <c r="K112" i="2"/>
  <c r="H114" i="2"/>
  <c r="J114" i="2"/>
  <c r="I115" i="2"/>
  <c r="I178" i="14" l="1"/>
  <c r="J177" i="14"/>
  <c r="L90" i="21"/>
  <c r="O90" i="21" s="1"/>
  <c r="P90" i="21" s="1"/>
  <c r="M91" i="21" s="1"/>
  <c r="N91" i="21" s="1"/>
  <c r="N78" i="14"/>
  <c r="L78" i="14" s="1"/>
  <c r="L109" i="15"/>
  <c r="E109" i="15"/>
  <c r="F109" i="15"/>
  <c r="J109" i="15"/>
  <c r="N95" i="22"/>
  <c r="O95" i="22" s="1"/>
  <c r="P95" i="22" s="1"/>
  <c r="M96" i="22" s="1"/>
  <c r="L96" i="22" s="1"/>
  <c r="H135" i="22"/>
  <c r="I136" i="22"/>
  <c r="J135" i="22"/>
  <c r="K134" i="22" s="1"/>
  <c r="I135" i="21"/>
  <c r="J134" i="21"/>
  <c r="K133" i="21" s="1"/>
  <c r="H134" i="21"/>
  <c r="C110" i="15"/>
  <c r="K125" i="14"/>
  <c r="H127" i="14"/>
  <c r="P115" i="11"/>
  <c r="H115" i="11"/>
  <c r="O115" i="11"/>
  <c r="M115" i="11"/>
  <c r="I116" i="11"/>
  <c r="J115" i="11"/>
  <c r="N115" i="11"/>
  <c r="L114" i="11"/>
  <c r="K113" i="11"/>
  <c r="L114" i="10"/>
  <c r="K113" i="10"/>
  <c r="N113" i="10"/>
  <c r="O113" i="10" s="1"/>
  <c r="P113" i="10" s="1"/>
  <c r="M114" i="10" s="1"/>
  <c r="H115" i="10"/>
  <c r="I116" i="10"/>
  <c r="J115" i="10"/>
  <c r="N113" i="2"/>
  <c r="O113" i="2" s="1"/>
  <c r="P113" i="2" s="1"/>
  <c r="M114" i="2" s="1"/>
  <c r="I116" i="2"/>
  <c r="H115" i="2"/>
  <c r="J115" i="2"/>
  <c r="K113" i="2"/>
  <c r="L114" i="2"/>
  <c r="I179" i="14" l="1"/>
  <c r="J178" i="14"/>
  <c r="L91" i="21"/>
  <c r="O91" i="21" s="1"/>
  <c r="P91" i="21" s="1"/>
  <c r="M92" i="21" s="1"/>
  <c r="N92" i="21" s="1"/>
  <c r="O78" i="14"/>
  <c r="P78" i="14" s="1"/>
  <c r="M79" i="14" s="1"/>
  <c r="N79" i="14" s="1"/>
  <c r="L110" i="15"/>
  <c r="E110" i="15"/>
  <c r="J110" i="15"/>
  <c r="F110" i="15"/>
  <c r="N96" i="22"/>
  <c r="O96" i="22" s="1"/>
  <c r="P96" i="22" s="1"/>
  <c r="M97" i="22" s="1"/>
  <c r="L97" i="22" s="1"/>
  <c r="I137" i="22"/>
  <c r="J136" i="22"/>
  <c r="K135" i="22" s="1"/>
  <c r="H136" i="22"/>
  <c r="I136" i="21"/>
  <c r="J135" i="21"/>
  <c r="K134" i="21" s="1"/>
  <c r="H135" i="21"/>
  <c r="C111" i="15"/>
  <c r="K126" i="14"/>
  <c r="H128" i="14"/>
  <c r="L115" i="11"/>
  <c r="K114" i="11"/>
  <c r="O116" i="11"/>
  <c r="I117" i="11"/>
  <c r="N116" i="11"/>
  <c r="J116" i="11"/>
  <c r="M116" i="11"/>
  <c r="P116" i="11"/>
  <c r="H116" i="11"/>
  <c r="N114" i="10"/>
  <c r="I117" i="10"/>
  <c r="J116" i="10"/>
  <c r="H116" i="10"/>
  <c r="L115" i="10"/>
  <c r="K114" i="10"/>
  <c r="O114" i="10"/>
  <c r="P114" i="10" s="1"/>
  <c r="M115" i="10" s="1"/>
  <c r="N114" i="2"/>
  <c r="O114" i="2" s="1"/>
  <c r="P114" i="2" s="1"/>
  <c r="M115" i="2" s="1"/>
  <c r="K114" i="2"/>
  <c r="L115" i="2"/>
  <c r="H116" i="2"/>
  <c r="J116" i="2"/>
  <c r="I117" i="2"/>
  <c r="I180" i="14" l="1"/>
  <c r="J179" i="14"/>
  <c r="L92" i="21"/>
  <c r="O92" i="21" s="1"/>
  <c r="P92" i="21" s="1"/>
  <c r="M93" i="21" s="1"/>
  <c r="N93" i="21" s="1"/>
  <c r="L79" i="14"/>
  <c r="E111" i="15"/>
  <c r="F111" i="15"/>
  <c r="J111" i="15"/>
  <c r="L111" i="15"/>
  <c r="N97" i="22"/>
  <c r="O97" i="22" s="1"/>
  <c r="P97" i="22" s="1"/>
  <c r="M98" i="22" s="1"/>
  <c r="L98" i="22" s="1"/>
  <c r="I138" i="22"/>
  <c r="J137" i="22"/>
  <c r="K136" i="22" s="1"/>
  <c r="H137" i="22"/>
  <c r="I137" i="21"/>
  <c r="J136" i="21"/>
  <c r="K135" i="21" s="1"/>
  <c r="H136" i="21"/>
  <c r="C112" i="15"/>
  <c r="K127" i="14"/>
  <c r="H129" i="14"/>
  <c r="I118" i="11"/>
  <c r="N117" i="11"/>
  <c r="J117" i="11"/>
  <c r="M117" i="11"/>
  <c r="P117" i="11"/>
  <c r="H117" i="11"/>
  <c r="O117" i="11"/>
  <c r="K115" i="11"/>
  <c r="L116" i="11"/>
  <c r="N115" i="10"/>
  <c r="I118" i="10"/>
  <c r="J117" i="10"/>
  <c r="H117" i="10"/>
  <c r="O115" i="10"/>
  <c r="P115" i="10" s="1"/>
  <c r="M116" i="10" s="1"/>
  <c r="K115" i="10"/>
  <c r="L116" i="10"/>
  <c r="N115" i="2"/>
  <c r="H117" i="2"/>
  <c r="J117" i="2"/>
  <c r="I118" i="2"/>
  <c r="O115" i="2"/>
  <c r="P115" i="2" s="1"/>
  <c r="M116" i="2" s="1"/>
  <c r="K115" i="2"/>
  <c r="L116" i="2"/>
  <c r="I181" i="14" l="1"/>
  <c r="J180" i="14"/>
  <c r="L93" i="21"/>
  <c r="O93" i="21" s="1"/>
  <c r="P93" i="21" s="1"/>
  <c r="M94" i="21" s="1"/>
  <c r="O79" i="14"/>
  <c r="P79" i="14" s="1"/>
  <c r="M80" i="14" s="1"/>
  <c r="N80" i="14" s="1"/>
  <c r="L80" i="14" s="1"/>
  <c r="L112" i="15"/>
  <c r="E112" i="15"/>
  <c r="F112" i="15"/>
  <c r="J112" i="15"/>
  <c r="N98" i="22"/>
  <c r="O98" i="22" s="1"/>
  <c r="P98" i="22" s="1"/>
  <c r="M99" i="22" s="1"/>
  <c r="L99" i="22" s="1"/>
  <c r="I139" i="22"/>
  <c r="J138" i="22"/>
  <c r="K137" i="22" s="1"/>
  <c r="H138" i="22"/>
  <c r="I138" i="21"/>
  <c r="J137" i="21"/>
  <c r="K136" i="21" s="1"/>
  <c r="H137" i="21"/>
  <c r="C113" i="15"/>
  <c r="K128" i="14"/>
  <c r="H130" i="14"/>
  <c r="K116" i="11"/>
  <c r="L117" i="11"/>
  <c r="I119" i="11"/>
  <c r="M118" i="11"/>
  <c r="P118" i="11"/>
  <c r="H118" i="11"/>
  <c r="J118" i="11"/>
  <c r="O118" i="11"/>
  <c r="N118" i="11"/>
  <c r="K116" i="10"/>
  <c r="L117" i="10"/>
  <c r="H118" i="10"/>
  <c r="I119" i="10"/>
  <c r="J118" i="10"/>
  <c r="N116" i="10"/>
  <c r="O116" i="10" s="1"/>
  <c r="P116" i="10" s="1"/>
  <c r="M117" i="10" s="1"/>
  <c r="N116" i="2"/>
  <c r="O116" i="2" s="1"/>
  <c r="P116" i="2" s="1"/>
  <c r="M117" i="2" s="1"/>
  <c r="J118" i="2"/>
  <c r="H118" i="2"/>
  <c r="I119" i="2"/>
  <c r="K116" i="2"/>
  <c r="L117" i="2"/>
  <c r="I182" i="14" l="1"/>
  <c r="J181" i="14"/>
  <c r="N94" i="21"/>
  <c r="L94" i="21" s="1"/>
  <c r="O80" i="14"/>
  <c r="P80" i="14" s="1"/>
  <c r="M81" i="14" s="1"/>
  <c r="L113" i="15"/>
  <c r="E113" i="15"/>
  <c r="F113" i="15"/>
  <c r="J113" i="15"/>
  <c r="N99" i="22"/>
  <c r="O99" i="22" s="1"/>
  <c r="P99" i="22" s="1"/>
  <c r="M100" i="22" s="1"/>
  <c r="L100" i="22" s="1"/>
  <c r="H139" i="22"/>
  <c r="I140" i="22"/>
  <c r="J139" i="22"/>
  <c r="K138" i="22" s="1"/>
  <c r="I139" i="21"/>
  <c r="J138" i="21"/>
  <c r="K137" i="21" s="1"/>
  <c r="H138" i="21"/>
  <c r="C114" i="15"/>
  <c r="K129" i="14"/>
  <c r="H131" i="14"/>
  <c r="M119" i="11"/>
  <c r="P119" i="11"/>
  <c r="H119" i="11"/>
  <c r="O119" i="11"/>
  <c r="J119" i="11"/>
  <c r="N119" i="11"/>
  <c r="I120" i="11"/>
  <c r="L118" i="11"/>
  <c r="K117" i="11"/>
  <c r="N117" i="10"/>
  <c r="H119" i="10"/>
  <c r="I120" i="10"/>
  <c r="J119" i="10"/>
  <c r="L118" i="10"/>
  <c r="K117" i="10"/>
  <c r="O117" i="10"/>
  <c r="P117" i="10" s="1"/>
  <c r="M118" i="10" s="1"/>
  <c r="N117" i="2"/>
  <c r="O117" i="2" s="1"/>
  <c r="P117" i="2" s="1"/>
  <c r="M118" i="2" s="1"/>
  <c r="L118" i="2"/>
  <c r="K117" i="2"/>
  <c r="J119" i="2"/>
  <c r="I120" i="2"/>
  <c r="H119" i="2"/>
  <c r="I183" i="14" l="1"/>
  <c r="J182" i="14"/>
  <c r="O94" i="21"/>
  <c r="P94" i="21" s="1"/>
  <c r="M95" i="21" s="1"/>
  <c r="N81" i="14"/>
  <c r="L81" i="14" s="1"/>
  <c r="L114" i="15"/>
  <c r="E114" i="15"/>
  <c r="J114" i="15"/>
  <c r="F114" i="15"/>
  <c r="N100" i="22"/>
  <c r="O100" i="22" s="1"/>
  <c r="P100" i="22" s="1"/>
  <c r="M101" i="22" s="1"/>
  <c r="L101" i="22" s="1"/>
  <c r="I141" i="22"/>
  <c r="J140" i="22"/>
  <c r="K139" i="22" s="1"/>
  <c r="H140" i="22"/>
  <c r="I140" i="21"/>
  <c r="J139" i="21"/>
  <c r="K138" i="21" s="1"/>
  <c r="H139" i="21"/>
  <c r="C115" i="15"/>
  <c r="K130" i="14"/>
  <c r="H132" i="14"/>
  <c r="P120" i="11"/>
  <c r="H120" i="11"/>
  <c r="O120" i="11"/>
  <c r="I121" i="11"/>
  <c r="N120" i="11"/>
  <c r="J120" i="11"/>
  <c r="M120" i="11"/>
  <c r="L119" i="11"/>
  <c r="K118" i="11"/>
  <c r="L119" i="10"/>
  <c r="K118" i="10"/>
  <c r="I121" i="10"/>
  <c r="J120" i="10"/>
  <c r="H120" i="10"/>
  <c r="N118" i="10"/>
  <c r="O118" i="10" s="1"/>
  <c r="P118" i="10" s="1"/>
  <c r="M119" i="10" s="1"/>
  <c r="N118" i="2"/>
  <c r="O118" i="2" s="1"/>
  <c r="P118" i="2" s="1"/>
  <c r="M119" i="2" s="1"/>
  <c r="J120" i="2"/>
  <c r="I121" i="2"/>
  <c r="H120" i="2"/>
  <c r="L119" i="2"/>
  <c r="K118" i="2"/>
  <c r="I184" i="14" l="1"/>
  <c r="J183" i="14"/>
  <c r="N95" i="21"/>
  <c r="L95" i="21" s="1"/>
  <c r="O81" i="14"/>
  <c r="P81" i="14" s="1"/>
  <c r="M82" i="14" s="1"/>
  <c r="L115" i="15"/>
  <c r="E115" i="15"/>
  <c r="F115" i="15"/>
  <c r="J115" i="15"/>
  <c r="D115" i="15"/>
  <c r="N101" i="22"/>
  <c r="O101" i="22" s="1"/>
  <c r="P101" i="22" s="1"/>
  <c r="M102" i="22" s="1"/>
  <c r="L102" i="22" s="1"/>
  <c r="I142" i="22"/>
  <c r="J141" i="22"/>
  <c r="K140" i="22" s="1"/>
  <c r="H141" i="22"/>
  <c r="I141" i="21"/>
  <c r="J140" i="21"/>
  <c r="K139" i="21" s="1"/>
  <c r="H140" i="21"/>
  <c r="C116" i="15"/>
  <c r="K131" i="14"/>
  <c r="H133" i="14"/>
  <c r="O121" i="11"/>
  <c r="I122" i="11"/>
  <c r="N121" i="11"/>
  <c r="J121" i="11"/>
  <c r="M121" i="11"/>
  <c r="H121" i="11"/>
  <c r="P121" i="11"/>
  <c r="L120" i="11"/>
  <c r="K119" i="11"/>
  <c r="N119" i="10"/>
  <c r="I122" i="10"/>
  <c r="J121" i="10"/>
  <c r="H121" i="10"/>
  <c r="O119" i="10"/>
  <c r="P119" i="10" s="1"/>
  <c r="M120" i="10" s="1"/>
  <c r="K119" i="10"/>
  <c r="L120" i="10"/>
  <c r="N119" i="2"/>
  <c r="O119" i="2" s="1"/>
  <c r="P119" i="2" s="1"/>
  <c r="M120" i="2" s="1"/>
  <c r="J121" i="2"/>
  <c r="H121" i="2"/>
  <c r="I122" i="2"/>
  <c r="K119" i="2"/>
  <c r="L120" i="2"/>
  <c r="I185" i="14" l="1"/>
  <c r="J184" i="14"/>
  <c r="O95" i="21"/>
  <c r="P95" i="21" s="1"/>
  <c r="M96" i="21" s="1"/>
  <c r="N82" i="14"/>
  <c r="L82" i="14" s="1"/>
  <c r="L116" i="15"/>
  <c r="E116" i="15"/>
  <c r="F116" i="15"/>
  <c r="J116" i="15"/>
  <c r="D116" i="15"/>
  <c r="N102" i="22"/>
  <c r="O102" i="22" s="1"/>
  <c r="P102" i="22" s="1"/>
  <c r="M103" i="22" s="1"/>
  <c r="L103" i="22" s="1"/>
  <c r="I143" i="22"/>
  <c r="J142" i="22"/>
  <c r="K141" i="22" s="1"/>
  <c r="H142" i="22"/>
  <c r="I142" i="21"/>
  <c r="J141" i="21"/>
  <c r="K140" i="21" s="1"/>
  <c r="H141" i="21"/>
  <c r="C117" i="15"/>
  <c r="K132" i="14"/>
  <c r="H134" i="14"/>
  <c r="K120" i="11"/>
  <c r="L121" i="11"/>
  <c r="I123" i="11"/>
  <c r="N122" i="11"/>
  <c r="J122" i="11"/>
  <c r="M122" i="11"/>
  <c r="P122" i="11"/>
  <c r="H122" i="11"/>
  <c r="O122" i="11"/>
  <c r="N120" i="10"/>
  <c r="O120" i="10" s="1"/>
  <c r="P120" i="10" s="1"/>
  <c r="M121" i="10" s="1"/>
  <c r="H122" i="10"/>
  <c r="I123" i="10"/>
  <c r="J122" i="10"/>
  <c r="K120" i="10"/>
  <c r="L121" i="10"/>
  <c r="N120" i="2"/>
  <c r="O120" i="2" s="1"/>
  <c r="P120" i="2" s="1"/>
  <c r="M121" i="2" s="1"/>
  <c r="L121" i="2"/>
  <c r="K120" i="2"/>
  <c r="I123" i="2"/>
  <c r="J122" i="2"/>
  <c r="H122" i="2"/>
  <c r="I186" i="14" l="1"/>
  <c r="J185" i="14"/>
  <c r="N96" i="21"/>
  <c r="O82" i="14"/>
  <c r="P82" i="14" s="1"/>
  <c r="M83" i="14" s="1"/>
  <c r="L117" i="15"/>
  <c r="E117" i="15"/>
  <c r="F117" i="15"/>
  <c r="J117" i="15"/>
  <c r="D117" i="15"/>
  <c r="N103" i="22"/>
  <c r="O103" i="22" s="1"/>
  <c r="P103" i="22" s="1"/>
  <c r="M104" i="22" s="1"/>
  <c r="L104" i="22" s="1"/>
  <c r="H143" i="22"/>
  <c r="I144" i="22"/>
  <c r="J143" i="22"/>
  <c r="K142" i="22" s="1"/>
  <c r="I143" i="21"/>
  <c r="J142" i="21"/>
  <c r="K141" i="21" s="1"/>
  <c r="H142" i="21"/>
  <c r="C118" i="15"/>
  <c r="K133" i="14"/>
  <c r="H135" i="14"/>
  <c r="M123" i="11"/>
  <c r="P123" i="11"/>
  <c r="H123" i="11"/>
  <c r="O123" i="11"/>
  <c r="I124" i="11"/>
  <c r="N123" i="11"/>
  <c r="J123" i="11"/>
  <c r="K121" i="11"/>
  <c r="L122" i="11"/>
  <c r="N121" i="10"/>
  <c r="O121" i="10" s="1"/>
  <c r="P121" i="10" s="1"/>
  <c r="M122" i="10" s="1"/>
  <c r="H123" i="10"/>
  <c r="I124" i="10"/>
  <c r="J123" i="10"/>
  <c r="L122" i="10"/>
  <c r="K121" i="10"/>
  <c r="N121" i="2"/>
  <c r="O121" i="2" s="1"/>
  <c r="P121" i="2" s="1"/>
  <c r="M122" i="2" s="1"/>
  <c r="K121" i="2"/>
  <c r="L122" i="2"/>
  <c r="J123" i="2"/>
  <c r="H123" i="2"/>
  <c r="I124" i="2"/>
  <c r="I187" i="14" l="1"/>
  <c r="J186" i="14"/>
  <c r="L96" i="21"/>
  <c r="O96" i="21" s="1"/>
  <c r="P96" i="21" s="1"/>
  <c r="M97" i="21" s="1"/>
  <c r="N83" i="14"/>
  <c r="L83" i="14" s="1"/>
  <c r="L118" i="15"/>
  <c r="E118" i="15"/>
  <c r="J118" i="15"/>
  <c r="F118" i="15"/>
  <c r="D118" i="15"/>
  <c r="N104" i="22"/>
  <c r="O104" i="22" s="1"/>
  <c r="P104" i="22" s="1"/>
  <c r="M105" i="22" s="1"/>
  <c r="L105" i="22" s="1"/>
  <c r="I145" i="22"/>
  <c r="J144" i="22"/>
  <c r="K143" i="22" s="1"/>
  <c r="H144" i="22"/>
  <c r="I144" i="21"/>
  <c r="J143" i="21"/>
  <c r="K142" i="21" s="1"/>
  <c r="H143" i="21"/>
  <c r="C119" i="15"/>
  <c r="K134" i="14"/>
  <c r="H136" i="14"/>
  <c r="L123" i="11"/>
  <c r="K122" i="11"/>
  <c r="P124" i="11"/>
  <c r="H124" i="11"/>
  <c r="O124" i="11"/>
  <c r="I125" i="11"/>
  <c r="N124" i="11"/>
  <c r="J124" i="11"/>
  <c r="M124" i="11"/>
  <c r="N122" i="10"/>
  <c r="L123" i="10"/>
  <c r="K122" i="10"/>
  <c r="O122" i="10"/>
  <c r="P122" i="10" s="1"/>
  <c r="M123" i="10" s="1"/>
  <c r="I125" i="10"/>
  <c r="J124" i="10"/>
  <c r="H124" i="10"/>
  <c r="N122" i="2"/>
  <c r="O122" i="2" s="1"/>
  <c r="P122" i="2" s="1"/>
  <c r="M123" i="2" s="1"/>
  <c r="I125" i="2"/>
  <c r="J124" i="2"/>
  <c r="H124" i="2"/>
  <c r="L123" i="2"/>
  <c r="K122" i="2"/>
  <c r="I188" i="14" l="1"/>
  <c r="J187" i="14"/>
  <c r="N97" i="21"/>
  <c r="L97" i="21" s="1"/>
  <c r="O97" i="21" s="1"/>
  <c r="P97" i="21" s="1"/>
  <c r="M98" i="21" s="1"/>
  <c r="O83" i="14"/>
  <c r="P83" i="14" s="1"/>
  <c r="M84" i="14" s="1"/>
  <c r="L119" i="15"/>
  <c r="E119" i="15"/>
  <c r="F119" i="15"/>
  <c r="J119" i="15"/>
  <c r="D119" i="15"/>
  <c r="N105" i="22"/>
  <c r="O105" i="22" s="1"/>
  <c r="P105" i="22" s="1"/>
  <c r="M106" i="22" s="1"/>
  <c r="L106" i="22" s="1"/>
  <c r="I146" i="22"/>
  <c r="J145" i="22"/>
  <c r="K144" i="22" s="1"/>
  <c r="H145" i="22"/>
  <c r="I145" i="21"/>
  <c r="J144" i="21"/>
  <c r="K143" i="21" s="1"/>
  <c r="H144" i="21"/>
  <c r="C120" i="15"/>
  <c r="K135" i="14"/>
  <c r="H137" i="14"/>
  <c r="L124" i="11"/>
  <c r="K123" i="11"/>
  <c r="O125" i="11"/>
  <c r="I126" i="11"/>
  <c r="N125" i="11"/>
  <c r="J125" i="11"/>
  <c r="M125" i="11"/>
  <c r="H125" i="11"/>
  <c r="P125" i="11"/>
  <c r="I126" i="10"/>
  <c r="J125" i="10"/>
  <c r="H125" i="10"/>
  <c r="N123" i="10"/>
  <c r="O123" i="10" s="1"/>
  <c r="P123" i="10" s="1"/>
  <c r="M124" i="10" s="1"/>
  <c r="K123" i="10"/>
  <c r="L124" i="10"/>
  <c r="N123" i="2"/>
  <c r="O123" i="2" s="1"/>
  <c r="P123" i="2" s="1"/>
  <c r="M124" i="2" s="1"/>
  <c r="I126" i="2"/>
  <c r="J125" i="2"/>
  <c r="H125" i="2"/>
  <c r="K123" i="2"/>
  <c r="L124" i="2"/>
  <c r="I189" i="14" l="1"/>
  <c r="J188" i="14"/>
  <c r="N98" i="21"/>
  <c r="L98" i="21" s="1"/>
  <c r="O98" i="21" s="1"/>
  <c r="P98" i="21" s="1"/>
  <c r="M99" i="21" s="1"/>
  <c r="N84" i="14"/>
  <c r="L84" i="14" s="1"/>
  <c r="L120" i="15"/>
  <c r="E120" i="15"/>
  <c r="F120" i="15"/>
  <c r="J120" i="15"/>
  <c r="D120" i="15"/>
  <c r="N106" i="22"/>
  <c r="O106" i="22" s="1"/>
  <c r="P106" i="22" s="1"/>
  <c r="M107" i="22" s="1"/>
  <c r="L107" i="22" s="1"/>
  <c r="I147" i="22"/>
  <c r="J146" i="22"/>
  <c r="K145" i="22" s="1"/>
  <c r="H146" i="22"/>
  <c r="I146" i="21"/>
  <c r="J145" i="21"/>
  <c r="K144" i="21" s="1"/>
  <c r="H145" i="21"/>
  <c r="C121" i="15"/>
  <c r="K136" i="14"/>
  <c r="H138" i="14"/>
  <c r="K124" i="11"/>
  <c r="L125" i="11"/>
  <c r="I127" i="11"/>
  <c r="N126" i="11"/>
  <c r="J126" i="11"/>
  <c r="M126" i="11"/>
  <c r="P126" i="11"/>
  <c r="H126" i="11"/>
  <c r="O126" i="11"/>
  <c r="N124" i="10"/>
  <c r="O124" i="10" s="1"/>
  <c r="P124" i="10" s="1"/>
  <c r="M125" i="10" s="1"/>
  <c r="H126" i="10"/>
  <c r="I127" i="10"/>
  <c r="J126" i="10"/>
  <c r="K124" i="10"/>
  <c r="L125" i="10"/>
  <c r="N124" i="2"/>
  <c r="O124" i="2" s="1"/>
  <c r="P124" i="2" s="1"/>
  <c r="M125" i="2" s="1"/>
  <c r="H126" i="2"/>
  <c r="J126" i="2"/>
  <c r="I127" i="2"/>
  <c r="K124" i="2"/>
  <c r="L125" i="2"/>
  <c r="I190" i="14" l="1"/>
  <c r="J189" i="14"/>
  <c r="N99" i="21"/>
  <c r="L99" i="21" s="1"/>
  <c r="O99" i="21" s="1"/>
  <c r="P99" i="21" s="1"/>
  <c r="M100" i="21" s="1"/>
  <c r="O84" i="14"/>
  <c r="P84" i="14" s="1"/>
  <c r="M85" i="14" s="1"/>
  <c r="L121" i="15"/>
  <c r="E121" i="15"/>
  <c r="F121" i="15"/>
  <c r="J121" i="15"/>
  <c r="D121" i="15"/>
  <c r="N107" i="22"/>
  <c r="O107" i="22" s="1"/>
  <c r="P107" i="22" s="1"/>
  <c r="M108" i="22" s="1"/>
  <c r="L108" i="22" s="1"/>
  <c r="H147" i="22"/>
  <c r="I148" i="22"/>
  <c r="J147" i="22"/>
  <c r="K146" i="22" s="1"/>
  <c r="I147" i="21"/>
  <c r="J146" i="21"/>
  <c r="K145" i="21" s="1"/>
  <c r="H146" i="21"/>
  <c r="C122" i="15"/>
  <c r="K137" i="14"/>
  <c r="H139" i="14"/>
  <c r="M127" i="11"/>
  <c r="P127" i="11"/>
  <c r="H127" i="11"/>
  <c r="O127" i="11"/>
  <c r="I128" i="11"/>
  <c r="N127" i="11"/>
  <c r="J127" i="11"/>
  <c r="K125" i="11"/>
  <c r="L126" i="11"/>
  <c r="P125" i="10"/>
  <c r="M126" i="10" s="1"/>
  <c r="N125" i="10"/>
  <c r="H127" i="10"/>
  <c r="I128" i="10"/>
  <c r="J127" i="10"/>
  <c r="O125" i="10"/>
  <c r="L126" i="10"/>
  <c r="K125" i="10"/>
  <c r="N125" i="2"/>
  <c r="O125" i="2" s="1"/>
  <c r="P125" i="2" s="1"/>
  <c r="M126" i="2" s="1"/>
  <c r="J127" i="2"/>
  <c r="I128" i="2"/>
  <c r="H127" i="2"/>
  <c r="K125" i="2"/>
  <c r="L126" i="2"/>
  <c r="I191" i="14" l="1"/>
  <c r="J190" i="14"/>
  <c r="N100" i="21"/>
  <c r="L100" i="21" s="1"/>
  <c r="O100" i="21" s="1"/>
  <c r="P100" i="21" s="1"/>
  <c r="M101" i="21" s="1"/>
  <c r="N85" i="14"/>
  <c r="L85" i="14" s="1"/>
  <c r="L122" i="15"/>
  <c r="E122" i="15"/>
  <c r="J122" i="15"/>
  <c r="F122" i="15"/>
  <c r="D122" i="15"/>
  <c r="N108" i="22"/>
  <c r="O108" i="22" s="1"/>
  <c r="P108" i="22" s="1"/>
  <c r="M109" i="22" s="1"/>
  <c r="I149" i="22"/>
  <c r="J148" i="22"/>
  <c r="K147" i="22" s="1"/>
  <c r="H148" i="22"/>
  <c r="I148" i="21"/>
  <c r="J147" i="21"/>
  <c r="K146" i="21" s="1"/>
  <c r="H147" i="21"/>
  <c r="C123" i="15"/>
  <c r="K138" i="14"/>
  <c r="H140" i="14"/>
  <c r="L127" i="11"/>
  <c r="K126" i="11"/>
  <c r="P128" i="11"/>
  <c r="H128" i="11"/>
  <c r="O128" i="11"/>
  <c r="I129" i="11"/>
  <c r="N128" i="11"/>
  <c r="J128" i="11"/>
  <c r="M128" i="11"/>
  <c r="L127" i="10"/>
  <c r="K126" i="10"/>
  <c r="N126" i="10"/>
  <c r="O126" i="10" s="1"/>
  <c r="P126" i="10" s="1"/>
  <c r="M127" i="10" s="1"/>
  <c r="I129" i="10"/>
  <c r="J128" i="10"/>
  <c r="H128" i="10"/>
  <c r="N126" i="2"/>
  <c r="O126" i="2" s="1"/>
  <c r="P126" i="2" s="1"/>
  <c r="M127" i="2" s="1"/>
  <c r="L127" i="2"/>
  <c r="K126" i="2"/>
  <c r="J128" i="2"/>
  <c r="H128" i="2"/>
  <c r="I129" i="2"/>
  <c r="I192" i="14" l="1"/>
  <c r="J191" i="14"/>
  <c r="N101" i="21"/>
  <c r="L101" i="21" s="1"/>
  <c r="O101" i="21" s="1"/>
  <c r="P101" i="21" s="1"/>
  <c r="M102" i="21" s="1"/>
  <c r="O85" i="14"/>
  <c r="P85" i="14" s="1"/>
  <c r="M86" i="14" s="1"/>
  <c r="L123" i="15"/>
  <c r="E123" i="15"/>
  <c r="F123" i="15"/>
  <c r="J123" i="15"/>
  <c r="D123" i="15"/>
  <c r="N109" i="22"/>
  <c r="I150" i="22"/>
  <c r="J149" i="22"/>
  <c r="K148" i="22" s="1"/>
  <c r="H149" i="22"/>
  <c r="I149" i="21"/>
  <c r="J148" i="21"/>
  <c r="K147" i="21" s="1"/>
  <c r="H148" i="21"/>
  <c r="C124" i="15"/>
  <c r="K139" i="14"/>
  <c r="H141" i="14"/>
  <c r="L128" i="11"/>
  <c r="K127" i="11"/>
  <c r="O129" i="11"/>
  <c r="I130" i="11"/>
  <c r="N129" i="11"/>
  <c r="J129" i="11"/>
  <c r="M129" i="11"/>
  <c r="P129" i="11"/>
  <c r="H129" i="11"/>
  <c r="P127" i="10"/>
  <c r="M128" i="10" s="1"/>
  <c r="N127" i="10"/>
  <c r="K127" i="10"/>
  <c r="L128" i="10"/>
  <c r="I130" i="10"/>
  <c r="J129" i="10"/>
  <c r="H129" i="10"/>
  <c r="O127" i="10"/>
  <c r="N127" i="2"/>
  <c r="O127" i="2" s="1"/>
  <c r="P127" i="2" s="1"/>
  <c r="M128" i="2" s="1"/>
  <c r="K127" i="2"/>
  <c r="L128" i="2"/>
  <c r="J129" i="2"/>
  <c r="H129" i="2"/>
  <c r="I130" i="2"/>
  <c r="I193" i="14" l="1"/>
  <c r="J192" i="14"/>
  <c r="N102" i="21"/>
  <c r="L102" i="21" s="1"/>
  <c r="L109" i="22"/>
  <c r="O109" i="22" s="1"/>
  <c r="P109" i="22" s="1"/>
  <c r="M110" i="22" s="1"/>
  <c r="N86" i="14"/>
  <c r="L86" i="14" s="1"/>
  <c r="L124" i="15"/>
  <c r="E124" i="15"/>
  <c r="F124" i="15"/>
  <c r="J124" i="15"/>
  <c r="D124" i="15"/>
  <c r="I151" i="22"/>
  <c r="J150" i="22"/>
  <c r="K149" i="22" s="1"/>
  <c r="H150" i="22"/>
  <c r="I150" i="21"/>
  <c r="J149" i="21"/>
  <c r="K148" i="21" s="1"/>
  <c r="H149" i="21"/>
  <c r="C125" i="15"/>
  <c r="K140" i="14"/>
  <c r="H142" i="14"/>
  <c r="I131" i="11"/>
  <c r="N130" i="11"/>
  <c r="J130" i="11"/>
  <c r="M130" i="11"/>
  <c r="P130" i="11"/>
  <c r="H130" i="11"/>
  <c r="O130" i="11"/>
  <c r="K128" i="11"/>
  <c r="L129" i="11"/>
  <c r="H130" i="10"/>
  <c r="I131" i="10"/>
  <c r="J130" i="10"/>
  <c r="N128" i="10"/>
  <c r="O128" i="10" s="1"/>
  <c r="P128" i="10" s="1"/>
  <c r="M129" i="10" s="1"/>
  <c r="K128" i="10"/>
  <c r="L129" i="10"/>
  <c r="N128" i="2"/>
  <c r="O128" i="2" s="1"/>
  <c r="P128" i="2" s="1"/>
  <c r="M129" i="2" s="1"/>
  <c r="I131" i="2"/>
  <c r="H130" i="2"/>
  <c r="J130" i="2"/>
  <c r="L129" i="2"/>
  <c r="K128" i="2"/>
  <c r="I194" i="14" l="1"/>
  <c r="J193" i="14"/>
  <c r="O102" i="21"/>
  <c r="P102" i="21" s="1"/>
  <c r="M103" i="21" s="1"/>
  <c r="N110" i="22"/>
  <c r="O86" i="14"/>
  <c r="P86" i="14" s="1"/>
  <c r="M87" i="14" s="1"/>
  <c r="L125" i="15"/>
  <c r="E125" i="15"/>
  <c r="F125" i="15"/>
  <c r="J125" i="15"/>
  <c r="D125" i="15"/>
  <c r="H151" i="22"/>
  <c r="I152" i="22"/>
  <c r="J151" i="22"/>
  <c r="K150" i="22" s="1"/>
  <c r="I151" i="21"/>
  <c r="J150" i="21"/>
  <c r="K149" i="21" s="1"/>
  <c r="H150" i="21"/>
  <c r="C126" i="15"/>
  <c r="K141" i="14"/>
  <c r="H143" i="14"/>
  <c r="K129" i="11"/>
  <c r="L130" i="11"/>
  <c r="M131" i="11"/>
  <c r="P131" i="11"/>
  <c r="H131" i="11"/>
  <c r="O131" i="11"/>
  <c r="N131" i="11"/>
  <c r="J131" i="11"/>
  <c r="I132" i="11"/>
  <c r="N129" i="10"/>
  <c r="O129" i="10" s="1"/>
  <c r="P129" i="10" s="1"/>
  <c r="M130" i="10" s="1"/>
  <c r="H131" i="10"/>
  <c r="I132" i="10"/>
  <c r="J131" i="10"/>
  <c r="L130" i="10"/>
  <c r="K129" i="10"/>
  <c r="N129" i="2"/>
  <c r="O129" i="2" s="1"/>
  <c r="P129" i="2" s="1"/>
  <c r="M130" i="2" s="1"/>
  <c r="J131" i="2"/>
  <c r="I132" i="2"/>
  <c r="H131" i="2"/>
  <c r="L130" i="2"/>
  <c r="K129" i="2"/>
  <c r="I195" i="14" l="1"/>
  <c r="J194" i="14"/>
  <c r="N103" i="21"/>
  <c r="L110" i="22"/>
  <c r="O110" i="22" s="1"/>
  <c r="P110" i="22" s="1"/>
  <c r="M111" i="22" s="1"/>
  <c r="N87" i="14"/>
  <c r="L87" i="14" s="1"/>
  <c r="L126" i="15"/>
  <c r="E126" i="15"/>
  <c r="J126" i="15"/>
  <c r="F126" i="15"/>
  <c r="D126" i="15"/>
  <c r="I153" i="22"/>
  <c r="J152" i="22"/>
  <c r="K151" i="22" s="1"/>
  <c r="H152" i="22"/>
  <c r="I152" i="21"/>
  <c r="J151" i="21"/>
  <c r="K150" i="21" s="1"/>
  <c r="H151" i="21"/>
  <c r="C127" i="15"/>
  <c r="K142" i="14"/>
  <c r="H144" i="14"/>
  <c r="L131" i="11"/>
  <c r="K130" i="11"/>
  <c r="P132" i="11"/>
  <c r="H132" i="11"/>
  <c r="O132" i="11"/>
  <c r="I133" i="11"/>
  <c r="N132" i="11"/>
  <c r="J132" i="11"/>
  <c r="M132" i="11"/>
  <c r="N130" i="10"/>
  <c r="O130" i="10" s="1"/>
  <c r="P130" i="10" s="1"/>
  <c r="M131" i="10" s="1"/>
  <c r="L131" i="10"/>
  <c r="K130" i="10"/>
  <c r="I133" i="10"/>
  <c r="J132" i="10"/>
  <c r="H132" i="10"/>
  <c r="N130" i="2"/>
  <c r="O130" i="2" s="1"/>
  <c r="P130" i="2" s="1"/>
  <c r="M131" i="2" s="1"/>
  <c r="J132" i="2"/>
  <c r="H132" i="2"/>
  <c r="I133" i="2"/>
  <c r="L131" i="2"/>
  <c r="K130" i="2"/>
  <c r="I196" i="14" l="1"/>
  <c r="J195" i="14"/>
  <c r="L103" i="21"/>
  <c r="O103" i="21" s="1"/>
  <c r="P103" i="21" s="1"/>
  <c r="M104" i="21" s="1"/>
  <c r="N111" i="22"/>
  <c r="O87" i="14"/>
  <c r="P87" i="14" s="1"/>
  <c r="M88" i="14" s="1"/>
  <c r="L127" i="15"/>
  <c r="E127" i="15"/>
  <c r="F127" i="15"/>
  <c r="J127" i="15"/>
  <c r="D127" i="15"/>
  <c r="I154" i="22"/>
  <c r="J153" i="22"/>
  <c r="K152" i="22" s="1"/>
  <c r="H153" i="22"/>
  <c r="I153" i="21"/>
  <c r="J152" i="21"/>
  <c r="K151" i="21" s="1"/>
  <c r="H152" i="21"/>
  <c r="C128" i="15"/>
  <c r="K143" i="14"/>
  <c r="H145" i="14"/>
  <c r="O133" i="11"/>
  <c r="I134" i="11"/>
  <c r="N133" i="11"/>
  <c r="J133" i="11"/>
  <c r="M133" i="11"/>
  <c r="H133" i="11"/>
  <c r="P133" i="11"/>
  <c r="L132" i="11"/>
  <c r="K131" i="11"/>
  <c r="P131" i="10"/>
  <c r="M132" i="10" s="1"/>
  <c r="N131" i="10"/>
  <c r="K131" i="10"/>
  <c r="L132" i="10"/>
  <c r="I134" i="10"/>
  <c r="J133" i="10"/>
  <c r="H133" i="10"/>
  <c r="O131" i="10"/>
  <c r="N131" i="2"/>
  <c r="O131" i="2" s="1"/>
  <c r="P131" i="2" s="1"/>
  <c r="M132" i="2" s="1"/>
  <c r="I134" i="2"/>
  <c r="J133" i="2"/>
  <c r="H133" i="2"/>
  <c r="K131" i="2"/>
  <c r="L132" i="2"/>
  <c r="I197" i="14" l="1"/>
  <c r="J196" i="14"/>
  <c r="N104" i="21"/>
  <c r="L104" i="21" s="1"/>
  <c r="L111" i="22"/>
  <c r="O111" i="22" s="1"/>
  <c r="P111" i="22" s="1"/>
  <c r="M112" i="22" s="1"/>
  <c r="N88" i="14"/>
  <c r="L88" i="14" s="1"/>
  <c r="L128" i="15"/>
  <c r="E128" i="15"/>
  <c r="F128" i="15"/>
  <c r="J128" i="15"/>
  <c r="D128" i="15"/>
  <c r="I155" i="22"/>
  <c r="J154" i="22"/>
  <c r="K153" i="22" s="1"/>
  <c r="H154" i="22"/>
  <c r="I154" i="21"/>
  <c r="J153" i="21"/>
  <c r="K152" i="21" s="1"/>
  <c r="H153" i="21"/>
  <c r="C129" i="15"/>
  <c r="K144" i="14"/>
  <c r="H146" i="14"/>
  <c r="I135" i="11"/>
  <c r="N134" i="11"/>
  <c r="J134" i="11"/>
  <c r="M134" i="11"/>
  <c r="P134" i="11"/>
  <c r="H134" i="11"/>
  <c r="O134" i="11"/>
  <c r="K132" i="11"/>
  <c r="L133" i="11"/>
  <c r="H134" i="10"/>
  <c r="I135" i="10"/>
  <c r="J134" i="10"/>
  <c r="N132" i="10"/>
  <c r="O132" i="10" s="1"/>
  <c r="P132" i="10" s="1"/>
  <c r="M133" i="10" s="1"/>
  <c r="K132" i="10"/>
  <c r="L133" i="10"/>
  <c r="N132" i="2"/>
  <c r="O132" i="2" s="1"/>
  <c r="P132" i="2" s="1"/>
  <c r="M133" i="2" s="1"/>
  <c r="L133" i="2"/>
  <c r="K132" i="2"/>
  <c r="I135" i="2"/>
  <c r="H134" i="2"/>
  <c r="J134" i="2"/>
  <c r="I198" i="14" l="1"/>
  <c r="J197" i="14"/>
  <c r="O104" i="21"/>
  <c r="P104" i="21" s="1"/>
  <c r="M105" i="21" s="1"/>
  <c r="N112" i="22"/>
  <c r="O88" i="14"/>
  <c r="P88" i="14" s="1"/>
  <c r="M89" i="14" s="1"/>
  <c r="L129" i="15"/>
  <c r="E129" i="15"/>
  <c r="F129" i="15"/>
  <c r="J129" i="15"/>
  <c r="D129" i="15"/>
  <c r="H155" i="22"/>
  <c r="I156" i="22"/>
  <c r="J155" i="22"/>
  <c r="K154" i="22" s="1"/>
  <c r="I155" i="21"/>
  <c r="J154" i="21"/>
  <c r="K153" i="21" s="1"/>
  <c r="H154" i="21"/>
  <c r="C130" i="15"/>
  <c r="K145" i="14"/>
  <c r="H147" i="14"/>
  <c r="K133" i="11"/>
  <c r="L134" i="11"/>
  <c r="M135" i="11"/>
  <c r="P135" i="11"/>
  <c r="H135" i="11"/>
  <c r="O135" i="11"/>
  <c r="J135" i="11"/>
  <c r="N135" i="11"/>
  <c r="I136" i="11"/>
  <c r="N133" i="10"/>
  <c r="H135" i="10"/>
  <c r="I136" i="10"/>
  <c r="J135" i="10"/>
  <c r="O133" i="10"/>
  <c r="P133" i="10" s="1"/>
  <c r="M134" i="10" s="1"/>
  <c r="L134" i="10"/>
  <c r="K133" i="10"/>
  <c r="N133" i="2"/>
  <c r="O133" i="2" s="1"/>
  <c r="P133" i="2" s="1"/>
  <c r="M134" i="2" s="1"/>
  <c r="K133" i="2"/>
  <c r="L134" i="2"/>
  <c r="J135" i="2"/>
  <c r="I136" i="2"/>
  <c r="H135" i="2"/>
  <c r="I199" i="14" l="1"/>
  <c r="J198" i="14"/>
  <c r="N105" i="21"/>
  <c r="O112" i="22"/>
  <c r="P112" i="22" s="1"/>
  <c r="M113" i="22" s="1"/>
  <c r="L112" i="22"/>
  <c r="N89" i="14"/>
  <c r="L89" i="14" s="1"/>
  <c r="L130" i="15"/>
  <c r="E130" i="15"/>
  <c r="J130" i="15"/>
  <c r="F130" i="15"/>
  <c r="D130" i="15"/>
  <c r="I157" i="22"/>
  <c r="J156" i="22"/>
  <c r="K155" i="22" s="1"/>
  <c r="H156" i="22"/>
  <c r="I156" i="21"/>
  <c r="J155" i="21"/>
  <c r="K154" i="21" s="1"/>
  <c r="H155" i="21"/>
  <c r="C131" i="15"/>
  <c r="K146" i="14"/>
  <c r="H148" i="14"/>
  <c r="L135" i="11"/>
  <c r="K134" i="11"/>
  <c r="P136" i="11"/>
  <c r="H136" i="11"/>
  <c r="O136" i="11"/>
  <c r="I137" i="11"/>
  <c r="N136" i="11"/>
  <c r="J136" i="11"/>
  <c r="M136" i="11"/>
  <c r="N134" i="10"/>
  <c r="O134" i="10" s="1"/>
  <c r="P134" i="10" s="1"/>
  <c r="M135" i="10" s="1"/>
  <c r="L135" i="10"/>
  <c r="K134" i="10"/>
  <c r="J136" i="10"/>
  <c r="I137" i="10"/>
  <c r="H136" i="10"/>
  <c r="N134" i="2"/>
  <c r="O134" i="2" s="1"/>
  <c r="P134" i="2" s="1"/>
  <c r="M135" i="2" s="1"/>
  <c r="I137" i="2"/>
  <c r="I138" i="2" s="1"/>
  <c r="J136" i="2"/>
  <c r="H136" i="2"/>
  <c r="L135" i="2"/>
  <c r="K134" i="2"/>
  <c r="I200" i="14" l="1"/>
  <c r="J199" i="14"/>
  <c r="L105" i="21"/>
  <c r="O105" i="21" s="1"/>
  <c r="P105" i="21" s="1"/>
  <c r="M106" i="21" s="1"/>
  <c r="N106" i="21" s="1"/>
  <c r="L106" i="21" s="1"/>
  <c r="N113" i="22"/>
  <c r="O89" i="14"/>
  <c r="P89" i="14" s="1"/>
  <c r="M90" i="14" s="1"/>
  <c r="L131" i="15"/>
  <c r="E131" i="15"/>
  <c r="F131" i="15"/>
  <c r="J131" i="15"/>
  <c r="D131" i="15"/>
  <c r="I158" i="22"/>
  <c r="J157" i="22"/>
  <c r="K156" i="22" s="1"/>
  <c r="H157" i="22"/>
  <c r="I157" i="21"/>
  <c r="J156" i="21"/>
  <c r="K155" i="21" s="1"/>
  <c r="H156" i="21"/>
  <c r="C132" i="15"/>
  <c r="M138" i="2"/>
  <c r="J138" i="2"/>
  <c r="L138" i="2" s="1"/>
  <c r="N138" i="2"/>
  <c r="P138" i="2"/>
  <c r="O138" i="2"/>
  <c r="I139" i="2"/>
  <c r="K147" i="14"/>
  <c r="H149" i="14"/>
  <c r="O137" i="11"/>
  <c r="I138" i="11"/>
  <c r="N137" i="11"/>
  <c r="J137" i="11"/>
  <c r="M137" i="11"/>
  <c r="H137" i="11"/>
  <c r="P137" i="11"/>
  <c r="L136" i="11"/>
  <c r="K135" i="11"/>
  <c r="N135" i="10"/>
  <c r="O135" i="10" s="1"/>
  <c r="P135" i="10" s="1"/>
  <c r="M136" i="10" s="1"/>
  <c r="L136" i="10"/>
  <c r="K135" i="10"/>
  <c r="I138" i="10"/>
  <c r="J137" i="10"/>
  <c r="H137" i="10"/>
  <c r="N135" i="2"/>
  <c r="O135" i="2" s="1"/>
  <c r="P135" i="2" s="1"/>
  <c r="M136" i="2" s="1"/>
  <c r="J137" i="2"/>
  <c r="H137" i="2"/>
  <c r="K135" i="2"/>
  <c r="L136" i="2"/>
  <c r="I201" i="14" l="1"/>
  <c r="J200" i="14"/>
  <c r="O106" i="21"/>
  <c r="P106" i="21" s="1"/>
  <c r="M107" i="21" s="1"/>
  <c r="L113" i="22"/>
  <c r="O113" i="22" s="1"/>
  <c r="P113" i="22" s="1"/>
  <c r="M114" i="22" s="1"/>
  <c r="N90" i="14"/>
  <c r="L90" i="14" s="1"/>
  <c r="L132" i="15"/>
  <c r="E132" i="15"/>
  <c r="F132" i="15"/>
  <c r="J132" i="15"/>
  <c r="D132" i="15"/>
  <c r="I159" i="22"/>
  <c r="J158" i="22"/>
  <c r="K157" i="22" s="1"/>
  <c r="H158" i="22"/>
  <c r="I158" i="21"/>
  <c r="J157" i="21"/>
  <c r="K156" i="21" s="1"/>
  <c r="H157" i="21"/>
  <c r="C133" i="15"/>
  <c r="N139" i="2"/>
  <c r="M139" i="2"/>
  <c r="O139" i="2"/>
  <c r="J139" i="2"/>
  <c r="P139" i="2"/>
  <c r="I140" i="2"/>
  <c r="K148" i="14"/>
  <c r="H150" i="14"/>
  <c r="K136" i="11"/>
  <c r="L137" i="11"/>
  <c r="I139" i="11"/>
  <c r="N138" i="11"/>
  <c r="J138" i="11"/>
  <c r="M138" i="11"/>
  <c r="P138" i="11"/>
  <c r="H138" i="11"/>
  <c r="O138" i="11"/>
  <c r="N136" i="10"/>
  <c r="O136" i="10" s="1"/>
  <c r="P136" i="10" s="1"/>
  <c r="M137" i="10" s="1"/>
  <c r="K136" i="10"/>
  <c r="L137" i="10"/>
  <c r="M138" i="10"/>
  <c r="O138" i="10"/>
  <c r="J138" i="10"/>
  <c r="N138" i="10"/>
  <c r="H138" i="10"/>
  <c r="I139" i="10"/>
  <c r="P138" i="10"/>
  <c r="N136" i="2"/>
  <c r="O136" i="2" s="1"/>
  <c r="P136" i="2" s="1"/>
  <c r="M137" i="2" s="1"/>
  <c r="L137" i="2"/>
  <c r="K136" i="2"/>
  <c r="H138" i="2"/>
  <c r="I202" i="14" l="1"/>
  <c r="J201" i="14"/>
  <c r="N107" i="21"/>
  <c r="L107" i="21" s="1"/>
  <c r="N114" i="22"/>
  <c r="L114" i="22" s="1"/>
  <c r="O114" i="22" s="1"/>
  <c r="P114" i="22" s="1"/>
  <c r="M115" i="22" s="1"/>
  <c r="O90" i="14"/>
  <c r="P90" i="14" s="1"/>
  <c r="M91" i="14" s="1"/>
  <c r="L133" i="15"/>
  <c r="E133" i="15"/>
  <c r="F133" i="15"/>
  <c r="J133" i="15"/>
  <c r="D133" i="15"/>
  <c r="H159" i="22"/>
  <c r="I160" i="22"/>
  <c r="J159" i="22"/>
  <c r="K158" i="22" s="1"/>
  <c r="I159" i="21"/>
  <c r="J158" i="21"/>
  <c r="K157" i="21" s="1"/>
  <c r="H158" i="21"/>
  <c r="C134" i="15"/>
  <c r="O140" i="2"/>
  <c r="P140" i="2"/>
  <c r="N140" i="2"/>
  <c r="M140" i="2"/>
  <c r="I141" i="2"/>
  <c r="J140" i="2"/>
  <c r="L139" i="2"/>
  <c r="K138" i="2"/>
  <c r="K149" i="14"/>
  <c r="H151" i="14"/>
  <c r="M139" i="11"/>
  <c r="P139" i="11"/>
  <c r="H139" i="11"/>
  <c r="O139" i="11"/>
  <c r="I140" i="11"/>
  <c r="N139" i="11"/>
  <c r="J139" i="11"/>
  <c r="K137" i="11"/>
  <c r="L138" i="11"/>
  <c r="N137" i="10"/>
  <c r="L138" i="10"/>
  <c r="K137" i="10"/>
  <c r="P139" i="10"/>
  <c r="H139" i="10"/>
  <c r="O139" i="10"/>
  <c r="J139" i="10"/>
  <c r="N139" i="10"/>
  <c r="I140" i="10"/>
  <c r="M139" i="10"/>
  <c r="O137" i="10"/>
  <c r="P137" i="10" s="1"/>
  <c r="N137" i="2"/>
  <c r="K137" i="2"/>
  <c r="H139" i="2"/>
  <c r="I203" i="14" l="1"/>
  <c r="J202" i="14"/>
  <c r="O107" i="21"/>
  <c r="P107" i="21" s="1"/>
  <c r="M108" i="21" s="1"/>
  <c r="N115" i="22"/>
  <c r="L115" i="22" s="1"/>
  <c r="O115" i="22" s="1"/>
  <c r="P115" i="22" s="1"/>
  <c r="M116" i="22" s="1"/>
  <c r="N91" i="14"/>
  <c r="L91" i="14" s="1"/>
  <c r="L134" i="15"/>
  <c r="E134" i="15"/>
  <c r="J134" i="15"/>
  <c r="F134" i="15"/>
  <c r="D134" i="15"/>
  <c r="I161" i="22"/>
  <c r="J160" i="22"/>
  <c r="K159" i="22" s="1"/>
  <c r="H160" i="22"/>
  <c r="I160" i="21"/>
  <c r="J159" i="21"/>
  <c r="K158" i="21" s="1"/>
  <c r="H159" i="21"/>
  <c r="C135" i="15"/>
  <c r="K139" i="2"/>
  <c r="L140" i="2"/>
  <c r="N141" i="2"/>
  <c r="O141" i="2"/>
  <c r="I142" i="2"/>
  <c r="J141" i="2"/>
  <c r="P141" i="2"/>
  <c r="M141" i="2"/>
  <c r="K150" i="14"/>
  <c r="H152" i="14"/>
  <c r="O137" i="2"/>
  <c r="P137" i="2" s="1"/>
  <c r="L139" i="11"/>
  <c r="K138" i="11"/>
  <c r="P140" i="11"/>
  <c r="H140" i="11"/>
  <c r="O140" i="11"/>
  <c r="I141" i="11"/>
  <c r="N140" i="11"/>
  <c r="J140" i="11"/>
  <c r="M140" i="11"/>
  <c r="L139" i="10"/>
  <c r="K138" i="10"/>
  <c r="O140" i="10"/>
  <c r="I141" i="10"/>
  <c r="M140" i="10"/>
  <c r="H140" i="10"/>
  <c r="P140" i="10"/>
  <c r="J140" i="10"/>
  <c r="N140" i="10"/>
  <c r="H140" i="2"/>
  <c r="I204" i="14" l="1"/>
  <c r="J203" i="14"/>
  <c r="N108" i="21"/>
  <c r="L108" i="21" s="1"/>
  <c r="N116" i="22"/>
  <c r="L116" i="22" s="1"/>
  <c r="O116" i="22" s="1"/>
  <c r="P116" i="22" s="1"/>
  <c r="M117" i="22" s="1"/>
  <c r="O91" i="14"/>
  <c r="P91" i="14" s="1"/>
  <c r="M92" i="14" s="1"/>
  <c r="L135" i="15"/>
  <c r="E135" i="15"/>
  <c r="F135" i="15"/>
  <c r="J135" i="15"/>
  <c r="D135" i="15"/>
  <c r="I162" i="22"/>
  <c r="J161" i="22"/>
  <c r="K160" i="22" s="1"/>
  <c r="H161" i="22"/>
  <c r="I161" i="21"/>
  <c r="J160" i="21"/>
  <c r="K159" i="21" s="1"/>
  <c r="H160" i="21"/>
  <c r="C136" i="15"/>
  <c r="L141" i="2"/>
  <c r="K140" i="2"/>
  <c r="O142" i="2"/>
  <c r="J142" i="2"/>
  <c r="P142" i="2"/>
  <c r="M142" i="2"/>
  <c r="I143" i="2"/>
  <c r="N142" i="2"/>
  <c r="K151" i="14"/>
  <c r="H153" i="14"/>
  <c r="L140" i="11"/>
  <c r="K139" i="11"/>
  <c r="O141" i="11"/>
  <c r="I142" i="11"/>
  <c r="N141" i="11"/>
  <c r="J141" i="11"/>
  <c r="M141" i="11"/>
  <c r="H141" i="11"/>
  <c r="P141" i="11"/>
  <c r="K139" i="10"/>
  <c r="L140" i="10"/>
  <c r="I142" i="10"/>
  <c r="N141" i="10"/>
  <c r="J141" i="10"/>
  <c r="O141" i="10"/>
  <c r="M141" i="10"/>
  <c r="H141" i="10"/>
  <c r="P141" i="10"/>
  <c r="H141" i="2"/>
  <c r="I205" i="14" l="1"/>
  <c r="J204" i="14"/>
  <c r="O108" i="21"/>
  <c r="P108" i="21" s="1"/>
  <c r="M109" i="21" s="1"/>
  <c r="N117" i="22"/>
  <c r="L117" i="22" s="1"/>
  <c r="O117" i="22" s="1"/>
  <c r="P117" i="22" s="1"/>
  <c r="M118" i="22" s="1"/>
  <c r="N118" i="22" s="1"/>
  <c r="N92" i="14"/>
  <c r="L92" i="14" s="1"/>
  <c r="L136" i="15"/>
  <c r="E136" i="15"/>
  <c r="F136" i="15"/>
  <c r="J136" i="15"/>
  <c r="D136" i="15"/>
  <c r="I163" i="22"/>
  <c r="J162" i="22"/>
  <c r="K161" i="22" s="1"/>
  <c r="H162" i="22"/>
  <c r="I162" i="21"/>
  <c r="J161" i="21"/>
  <c r="K160" i="21" s="1"/>
  <c r="H161" i="21"/>
  <c r="C137" i="15"/>
  <c r="L142" i="2"/>
  <c r="K141" i="2"/>
  <c r="N143" i="2"/>
  <c r="M143" i="2"/>
  <c r="O143" i="2"/>
  <c r="J143" i="2"/>
  <c r="P143" i="2"/>
  <c r="I144" i="2"/>
  <c r="K152" i="14"/>
  <c r="H154" i="14"/>
  <c r="K140" i="11"/>
  <c r="L141" i="11"/>
  <c r="I143" i="11"/>
  <c r="N142" i="11"/>
  <c r="J142" i="11"/>
  <c r="M142" i="11"/>
  <c r="P142" i="11"/>
  <c r="H142" i="11"/>
  <c r="O142" i="11"/>
  <c r="M142" i="10"/>
  <c r="P142" i="10"/>
  <c r="O142" i="10"/>
  <c r="J142" i="10"/>
  <c r="N142" i="10"/>
  <c r="H142" i="10"/>
  <c r="I143" i="10"/>
  <c r="K140" i="10"/>
  <c r="L141" i="10"/>
  <c r="H142" i="2"/>
  <c r="I206" i="14" l="1"/>
  <c r="J205" i="14"/>
  <c r="N109" i="21"/>
  <c r="L109" i="21" s="1"/>
  <c r="L118" i="22"/>
  <c r="O118" i="22" s="1"/>
  <c r="P118" i="22" s="1"/>
  <c r="M119" i="22" s="1"/>
  <c r="O92" i="14"/>
  <c r="P92" i="14" s="1"/>
  <c r="M93" i="14" s="1"/>
  <c r="L137" i="15"/>
  <c r="E137" i="15"/>
  <c r="F137" i="15"/>
  <c r="J137" i="15"/>
  <c r="D137" i="15"/>
  <c r="H163" i="22"/>
  <c r="I164" i="22"/>
  <c r="J163" i="22"/>
  <c r="K162" i="22" s="1"/>
  <c r="I163" i="21"/>
  <c r="J162" i="21"/>
  <c r="K161" i="21" s="1"/>
  <c r="H162" i="21"/>
  <c r="C138" i="15"/>
  <c r="O144" i="2"/>
  <c r="P144" i="2"/>
  <c r="N144" i="2"/>
  <c r="M144" i="2"/>
  <c r="I145" i="2"/>
  <c r="J144" i="2"/>
  <c r="L143" i="2"/>
  <c r="K142" i="2"/>
  <c r="K153" i="14"/>
  <c r="H155" i="14"/>
  <c r="M143" i="11"/>
  <c r="P143" i="11"/>
  <c r="H143" i="11"/>
  <c r="O143" i="11"/>
  <c r="I144" i="11"/>
  <c r="N143" i="11"/>
  <c r="J143" i="11"/>
  <c r="K141" i="11"/>
  <c r="L142" i="11"/>
  <c r="P143" i="10"/>
  <c r="H143" i="10"/>
  <c r="I144" i="10"/>
  <c r="M143" i="10"/>
  <c r="O143" i="10"/>
  <c r="J143" i="10"/>
  <c r="N143" i="10"/>
  <c r="L142" i="10"/>
  <c r="K141" i="10"/>
  <c r="H143" i="2"/>
  <c r="I207" i="14" l="1"/>
  <c r="J206" i="14"/>
  <c r="O109" i="21"/>
  <c r="P109" i="21" s="1"/>
  <c r="M110" i="21" s="1"/>
  <c r="N119" i="22"/>
  <c r="N93" i="14"/>
  <c r="L93" i="14" s="1"/>
  <c r="L138" i="15"/>
  <c r="E138" i="15"/>
  <c r="J138" i="15"/>
  <c r="F138" i="15"/>
  <c r="D138" i="15"/>
  <c r="I165" i="22"/>
  <c r="J164" i="22"/>
  <c r="K163" i="22" s="1"/>
  <c r="H164" i="22"/>
  <c r="I164" i="21"/>
  <c r="J163" i="21"/>
  <c r="K162" i="21" s="1"/>
  <c r="H163" i="21"/>
  <c r="C139" i="15"/>
  <c r="K143" i="2"/>
  <c r="L144" i="2"/>
  <c r="N145" i="2"/>
  <c r="O145" i="2"/>
  <c r="I146" i="2"/>
  <c r="J145" i="2"/>
  <c r="P145" i="2"/>
  <c r="M145" i="2"/>
  <c r="K154" i="14"/>
  <c r="H156" i="14"/>
  <c r="L143" i="11"/>
  <c r="K142" i="11"/>
  <c r="P144" i="11"/>
  <c r="H144" i="11"/>
  <c r="O144" i="11"/>
  <c r="I145" i="11"/>
  <c r="N144" i="11"/>
  <c r="J144" i="11"/>
  <c r="M144" i="11"/>
  <c r="O144" i="10"/>
  <c r="N144" i="10"/>
  <c r="I145" i="10"/>
  <c r="M144" i="10"/>
  <c r="H144" i="10"/>
  <c r="P144" i="10"/>
  <c r="J144" i="10"/>
  <c r="L143" i="10"/>
  <c r="K142" i="10"/>
  <c r="H144" i="2"/>
  <c r="I208" i="14" l="1"/>
  <c r="J207" i="14"/>
  <c r="N110" i="21"/>
  <c r="L110" i="21" s="1"/>
  <c r="L119" i="22"/>
  <c r="O119" i="22" s="1"/>
  <c r="P119" i="22" s="1"/>
  <c r="M120" i="22" s="1"/>
  <c r="O93" i="14"/>
  <c r="P93" i="14" s="1"/>
  <c r="M94" i="14" s="1"/>
  <c r="L139" i="15"/>
  <c r="E139" i="15"/>
  <c r="F139" i="15"/>
  <c r="J139" i="15"/>
  <c r="D139" i="15"/>
  <c r="I166" i="22"/>
  <c r="J165" i="22"/>
  <c r="K164" i="22" s="1"/>
  <c r="H165" i="22"/>
  <c r="I165" i="21"/>
  <c r="J164" i="21"/>
  <c r="K163" i="21" s="1"/>
  <c r="H164" i="21"/>
  <c r="C140" i="15"/>
  <c r="L145" i="2"/>
  <c r="K144" i="2"/>
  <c r="O146" i="2"/>
  <c r="J146" i="2"/>
  <c r="P146" i="2"/>
  <c r="M146" i="2"/>
  <c r="I147" i="2"/>
  <c r="N146" i="2"/>
  <c r="K155" i="14"/>
  <c r="H157" i="14"/>
  <c r="L144" i="11"/>
  <c r="K143" i="11"/>
  <c r="O145" i="11"/>
  <c r="I146" i="11"/>
  <c r="N145" i="11"/>
  <c r="J145" i="11"/>
  <c r="M145" i="11"/>
  <c r="P145" i="11"/>
  <c r="H145" i="11"/>
  <c r="K143" i="10"/>
  <c r="L144" i="10"/>
  <c r="I146" i="10"/>
  <c r="N145" i="10"/>
  <c r="J145" i="10"/>
  <c r="P145" i="10"/>
  <c r="O145" i="10"/>
  <c r="M145" i="10"/>
  <c r="H145" i="10"/>
  <c r="H145" i="2"/>
  <c r="I209" i="14" l="1"/>
  <c r="J208" i="14"/>
  <c r="O110" i="21"/>
  <c r="P110" i="21" s="1"/>
  <c r="M111" i="21" s="1"/>
  <c r="N120" i="22"/>
  <c r="N94" i="14"/>
  <c r="L94" i="14" s="1"/>
  <c r="L140" i="15"/>
  <c r="E140" i="15"/>
  <c r="F140" i="15"/>
  <c r="J140" i="15"/>
  <c r="D140" i="15"/>
  <c r="I167" i="22"/>
  <c r="J166" i="22"/>
  <c r="K165" i="22" s="1"/>
  <c r="H166" i="22"/>
  <c r="I166" i="21"/>
  <c r="J165" i="21"/>
  <c r="K164" i="21" s="1"/>
  <c r="H165" i="21"/>
  <c r="C141" i="15"/>
  <c r="L146" i="2"/>
  <c r="K145" i="2"/>
  <c r="N147" i="2"/>
  <c r="M147" i="2"/>
  <c r="O147" i="2"/>
  <c r="J147" i="2"/>
  <c r="P147" i="2"/>
  <c r="I148" i="2"/>
  <c r="K156" i="14"/>
  <c r="H158" i="14"/>
  <c r="I147" i="11"/>
  <c r="N146" i="11"/>
  <c r="J146" i="11"/>
  <c r="M146" i="11"/>
  <c r="P146" i="11"/>
  <c r="H146" i="11"/>
  <c r="O146" i="11"/>
  <c r="K144" i="11"/>
  <c r="L145" i="11"/>
  <c r="M146" i="10"/>
  <c r="I147" i="10"/>
  <c r="P146" i="10"/>
  <c r="O146" i="10"/>
  <c r="J146" i="10"/>
  <c r="N146" i="10"/>
  <c r="H146" i="10"/>
  <c r="K144" i="10"/>
  <c r="L145" i="10"/>
  <c r="H146" i="2"/>
  <c r="I210" i="14" l="1"/>
  <c r="J209" i="14"/>
  <c r="N111" i="21"/>
  <c r="L111" i="21" s="1"/>
  <c r="L120" i="22"/>
  <c r="O120" i="22" s="1"/>
  <c r="P120" i="22" s="1"/>
  <c r="M121" i="22" s="1"/>
  <c r="O94" i="14"/>
  <c r="P94" i="14" s="1"/>
  <c r="M95" i="14" s="1"/>
  <c r="L141" i="15"/>
  <c r="E141" i="15"/>
  <c r="F141" i="15"/>
  <c r="J141" i="15"/>
  <c r="D141" i="15"/>
  <c r="H167" i="22"/>
  <c r="I168" i="22"/>
  <c r="J167" i="22"/>
  <c r="K166" i="22" s="1"/>
  <c r="I167" i="21"/>
  <c r="J166" i="21"/>
  <c r="K165" i="21" s="1"/>
  <c r="H166" i="21"/>
  <c r="C142" i="15"/>
  <c r="O148" i="2"/>
  <c r="P148" i="2"/>
  <c r="N148" i="2"/>
  <c r="M148" i="2"/>
  <c r="I149" i="2"/>
  <c r="J148" i="2"/>
  <c r="L147" i="2"/>
  <c r="K146" i="2"/>
  <c r="K157" i="14"/>
  <c r="H159" i="14"/>
  <c r="K145" i="11"/>
  <c r="L146" i="11"/>
  <c r="M147" i="11"/>
  <c r="P147" i="11"/>
  <c r="H147" i="11"/>
  <c r="O147" i="11"/>
  <c r="N147" i="11"/>
  <c r="J147" i="11"/>
  <c r="I148" i="11"/>
  <c r="P147" i="10"/>
  <c r="H147" i="10"/>
  <c r="N147" i="10"/>
  <c r="I148" i="10"/>
  <c r="M147" i="10"/>
  <c r="O147" i="10"/>
  <c r="J147" i="10"/>
  <c r="L146" i="10"/>
  <c r="K145" i="10"/>
  <c r="H147" i="2"/>
  <c r="I211" i="14" l="1"/>
  <c r="J210" i="14"/>
  <c r="O111" i="21"/>
  <c r="P111" i="21" s="1"/>
  <c r="M112" i="21" s="1"/>
  <c r="N112" i="21" s="1"/>
  <c r="L112" i="21" s="1"/>
  <c r="N121" i="22"/>
  <c r="N95" i="14"/>
  <c r="L95" i="14" s="1"/>
  <c r="L142" i="15"/>
  <c r="E142" i="15"/>
  <c r="J142" i="15"/>
  <c r="F142" i="15"/>
  <c r="D142" i="15"/>
  <c r="I169" i="22"/>
  <c r="J168" i="22"/>
  <c r="K167" i="22" s="1"/>
  <c r="H168" i="22"/>
  <c r="I168" i="21"/>
  <c r="J167" i="21"/>
  <c r="K166" i="21" s="1"/>
  <c r="H167" i="21"/>
  <c r="C143" i="15"/>
  <c r="K147" i="2"/>
  <c r="L148" i="2"/>
  <c r="N149" i="2"/>
  <c r="O149" i="2"/>
  <c r="I150" i="2"/>
  <c r="J149" i="2"/>
  <c r="P149" i="2"/>
  <c r="M149" i="2"/>
  <c r="K158" i="14"/>
  <c r="H160" i="14"/>
  <c r="L147" i="11"/>
  <c r="K146" i="11"/>
  <c r="P148" i="11"/>
  <c r="H148" i="11"/>
  <c r="O148" i="11"/>
  <c r="I149" i="11"/>
  <c r="N148" i="11"/>
  <c r="J148" i="11"/>
  <c r="M148" i="11"/>
  <c r="L147" i="10"/>
  <c r="K146" i="10"/>
  <c r="O148" i="10"/>
  <c r="P148" i="10"/>
  <c r="J148" i="10"/>
  <c r="N148" i="10"/>
  <c r="M148" i="10"/>
  <c r="H148" i="10"/>
  <c r="I149" i="10"/>
  <c r="H148" i="2"/>
  <c r="I212" i="14" l="1"/>
  <c r="J211" i="14"/>
  <c r="O112" i="21"/>
  <c r="P112" i="21" s="1"/>
  <c r="M113" i="21" s="1"/>
  <c r="L121" i="22"/>
  <c r="O121" i="22" s="1"/>
  <c r="P121" i="22" s="1"/>
  <c r="M122" i="22" s="1"/>
  <c r="O95" i="14"/>
  <c r="P95" i="14" s="1"/>
  <c r="M96" i="14" s="1"/>
  <c r="E143" i="15"/>
  <c r="L143" i="15"/>
  <c r="F143" i="15"/>
  <c r="J143" i="15"/>
  <c r="D143" i="15"/>
  <c r="I170" i="22"/>
  <c r="J169" i="22"/>
  <c r="K168" i="22" s="1"/>
  <c r="H169" i="22"/>
  <c r="I169" i="21"/>
  <c r="J168" i="21"/>
  <c r="K167" i="21" s="1"/>
  <c r="H168" i="21"/>
  <c r="C144" i="15"/>
  <c r="L149" i="2"/>
  <c r="K148" i="2"/>
  <c r="O150" i="2"/>
  <c r="J150" i="2"/>
  <c r="P150" i="2"/>
  <c r="M150" i="2"/>
  <c r="I151" i="2"/>
  <c r="N150" i="2"/>
  <c r="K159" i="14"/>
  <c r="H161" i="14"/>
  <c r="O149" i="11"/>
  <c r="I150" i="11"/>
  <c r="N149" i="11"/>
  <c r="J149" i="11"/>
  <c r="M149" i="11"/>
  <c r="P149" i="11"/>
  <c r="H149" i="11"/>
  <c r="L148" i="11"/>
  <c r="K147" i="11"/>
  <c r="P149" i="10"/>
  <c r="H149" i="10"/>
  <c r="I150" i="10"/>
  <c r="N149" i="10"/>
  <c r="J149" i="10"/>
  <c r="O149" i="10"/>
  <c r="M149" i="10"/>
  <c r="K147" i="10"/>
  <c r="L148" i="10"/>
  <c r="H149" i="2"/>
  <c r="I213" i="14" l="1"/>
  <c r="J212" i="14"/>
  <c r="N113" i="21"/>
  <c r="L113" i="21" s="1"/>
  <c r="N122" i="22"/>
  <c r="N96" i="14"/>
  <c r="L96" i="14" s="1"/>
  <c r="L144" i="15"/>
  <c r="E144" i="15"/>
  <c r="F144" i="15"/>
  <c r="J144" i="15"/>
  <c r="D144" i="15"/>
  <c r="I171" i="22"/>
  <c r="J170" i="22"/>
  <c r="K169" i="22" s="1"/>
  <c r="H170" i="22"/>
  <c r="I170" i="21"/>
  <c r="J169" i="21"/>
  <c r="K168" i="21" s="1"/>
  <c r="H169" i="21"/>
  <c r="C145" i="15"/>
  <c r="L150" i="2"/>
  <c r="K149" i="2"/>
  <c r="N151" i="2"/>
  <c r="M151" i="2"/>
  <c r="O151" i="2"/>
  <c r="J151" i="2"/>
  <c r="P151" i="2"/>
  <c r="I152" i="2"/>
  <c r="K160" i="14"/>
  <c r="H162" i="14"/>
  <c r="K148" i="11"/>
  <c r="L149" i="11"/>
  <c r="I151" i="11"/>
  <c r="N150" i="11"/>
  <c r="J150" i="11"/>
  <c r="M150" i="11"/>
  <c r="P150" i="11"/>
  <c r="H150" i="11"/>
  <c r="O150" i="11"/>
  <c r="O150" i="10"/>
  <c r="M150" i="10"/>
  <c r="N150" i="10"/>
  <c r="I151" i="10"/>
  <c r="J150" i="10"/>
  <c r="P150" i="10"/>
  <c r="H150" i="10"/>
  <c r="L149" i="10"/>
  <c r="K148" i="10"/>
  <c r="H150" i="2"/>
  <c r="I214" i="14" l="1"/>
  <c r="J213" i="14"/>
  <c r="O113" i="21"/>
  <c r="P113" i="21" s="1"/>
  <c r="M114" i="21" s="1"/>
  <c r="L122" i="22"/>
  <c r="O122" i="22" s="1"/>
  <c r="P122" i="22" s="1"/>
  <c r="M123" i="22" s="1"/>
  <c r="O96" i="14"/>
  <c r="P96" i="14" s="1"/>
  <c r="M97" i="14" s="1"/>
  <c r="L145" i="15"/>
  <c r="E145" i="15"/>
  <c r="F145" i="15"/>
  <c r="J145" i="15"/>
  <c r="D145" i="15"/>
  <c r="H171" i="22"/>
  <c r="I172" i="22"/>
  <c r="J171" i="22"/>
  <c r="K170" i="22" s="1"/>
  <c r="I171" i="21"/>
  <c r="J170" i="21"/>
  <c r="K169" i="21" s="1"/>
  <c r="H170" i="21"/>
  <c r="C146" i="15"/>
  <c r="O152" i="2"/>
  <c r="P152" i="2"/>
  <c r="N152" i="2"/>
  <c r="M152" i="2"/>
  <c r="I153" i="2"/>
  <c r="J152" i="2"/>
  <c r="L151" i="2"/>
  <c r="K150" i="2"/>
  <c r="K161" i="14"/>
  <c r="H163" i="14"/>
  <c r="M151" i="11"/>
  <c r="P151" i="11"/>
  <c r="H151" i="11"/>
  <c r="O151" i="11"/>
  <c r="J151" i="11"/>
  <c r="I152" i="11"/>
  <c r="N151" i="11"/>
  <c r="K149" i="11"/>
  <c r="L150" i="11"/>
  <c r="I152" i="10"/>
  <c r="N151" i="10"/>
  <c r="J151" i="10"/>
  <c r="P151" i="10"/>
  <c r="H151" i="10"/>
  <c r="M151" i="10"/>
  <c r="O151" i="10"/>
  <c r="L150" i="10"/>
  <c r="K149" i="10"/>
  <c r="H151" i="2"/>
  <c r="I215" i="14" l="1"/>
  <c r="J214" i="14"/>
  <c r="N114" i="21"/>
  <c r="L114" i="21" s="1"/>
  <c r="N123" i="22"/>
  <c r="N97" i="14"/>
  <c r="L97" i="14" s="1"/>
  <c r="L146" i="15"/>
  <c r="E146" i="15"/>
  <c r="J146" i="15"/>
  <c r="F146" i="15"/>
  <c r="D146" i="15"/>
  <c r="I173" i="22"/>
  <c r="J172" i="22"/>
  <c r="K171" i="22" s="1"/>
  <c r="H172" i="22"/>
  <c r="I172" i="21"/>
  <c r="J171" i="21"/>
  <c r="K170" i="21" s="1"/>
  <c r="H171" i="21"/>
  <c r="C147" i="15"/>
  <c r="K151" i="2"/>
  <c r="L152" i="2"/>
  <c r="N153" i="2"/>
  <c r="O153" i="2"/>
  <c r="I154" i="2"/>
  <c r="J153" i="2"/>
  <c r="P153" i="2"/>
  <c r="M153" i="2"/>
  <c r="K162" i="14"/>
  <c r="H164" i="14"/>
  <c r="P152" i="11"/>
  <c r="H152" i="11"/>
  <c r="O152" i="11"/>
  <c r="I153" i="11"/>
  <c r="N152" i="11"/>
  <c r="J152" i="11"/>
  <c r="M152" i="11"/>
  <c r="L151" i="11"/>
  <c r="K150" i="11"/>
  <c r="K150" i="10"/>
  <c r="L151" i="10"/>
  <c r="M152" i="10"/>
  <c r="O152" i="10"/>
  <c r="I153" i="10"/>
  <c r="J152" i="10"/>
  <c r="P152" i="10"/>
  <c r="H152" i="10"/>
  <c r="N152" i="10"/>
  <c r="H152" i="2"/>
  <c r="I216" i="14" l="1"/>
  <c r="J215" i="14"/>
  <c r="O114" i="21"/>
  <c r="P114" i="21" s="1"/>
  <c r="M115" i="21" s="1"/>
  <c r="L123" i="22"/>
  <c r="O123" i="22" s="1"/>
  <c r="P123" i="22" s="1"/>
  <c r="M124" i="22" s="1"/>
  <c r="O97" i="14"/>
  <c r="P97" i="14" s="1"/>
  <c r="M98" i="14" s="1"/>
  <c r="L147" i="15"/>
  <c r="E147" i="15"/>
  <c r="F147" i="15"/>
  <c r="J147" i="15"/>
  <c r="D147" i="15"/>
  <c r="I174" i="22"/>
  <c r="J173" i="22"/>
  <c r="K172" i="22" s="1"/>
  <c r="H173" i="22"/>
  <c r="I173" i="21"/>
  <c r="J172" i="21"/>
  <c r="K171" i="21" s="1"/>
  <c r="H172" i="21"/>
  <c r="C148" i="15"/>
  <c r="L153" i="2"/>
  <c r="K152" i="2"/>
  <c r="O154" i="2"/>
  <c r="J154" i="2"/>
  <c r="P154" i="2"/>
  <c r="M154" i="2"/>
  <c r="I155" i="2"/>
  <c r="N154" i="2"/>
  <c r="K163" i="14"/>
  <c r="H165" i="14"/>
  <c r="O153" i="11"/>
  <c r="I154" i="11"/>
  <c r="N153" i="11"/>
  <c r="J153" i="11"/>
  <c r="M153" i="11"/>
  <c r="H153" i="11"/>
  <c r="P153" i="11"/>
  <c r="L152" i="11"/>
  <c r="K151" i="11"/>
  <c r="L152" i="10"/>
  <c r="K151" i="10"/>
  <c r="P153" i="10"/>
  <c r="H153" i="10"/>
  <c r="I154" i="10"/>
  <c r="N153" i="10"/>
  <c r="J153" i="10"/>
  <c r="O153" i="10"/>
  <c r="M153" i="10"/>
  <c r="H153" i="2"/>
  <c r="I217" i="14" l="1"/>
  <c r="J216" i="14"/>
  <c r="N115" i="21"/>
  <c r="N124" i="22"/>
  <c r="L124" i="22" s="1"/>
  <c r="N98" i="14"/>
  <c r="L98" i="14" s="1"/>
  <c r="L148" i="15"/>
  <c r="E148" i="15"/>
  <c r="F148" i="15"/>
  <c r="J148" i="15"/>
  <c r="D148" i="15"/>
  <c r="I175" i="22"/>
  <c r="J174" i="22"/>
  <c r="K173" i="22" s="1"/>
  <c r="H174" i="22"/>
  <c r="I174" i="21"/>
  <c r="J173" i="21"/>
  <c r="K172" i="21" s="1"/>
  <c r="H173" i="21"/>
  <c r="C149" i="15"/>
  <c r="L154" i="2"/>
  <c r="K153" i="2"/>
  <c r="N155" i="2"/>
  <c r="M155" i="2"/>
  <c r="O155" i="2"/>
  <c r="J155" i="2"/>
  <c r="P155" i="2"/>
  <c r="I156" i="2"/>
  <c r="K164" i="14"/>
  <c r="H166" i="14"/>
  <c r="K152" i="11"/>
  <c r="L153" i="11"/>
  <c r="I155" i="11"/>
  <c r="N154" i="11"/>
  <c r="J154" i="11"/>
  <c r="M154" i="11"/>
  <c r="P154" i="11"/>
  <c r="H154" i="11"/>
  <c r="O154" i="11"/>
  <c r="L153" i="10"/>
  <c r="K152" i="10"/>
  <c r="O154" i="10"/>
  <c r="M154" i="10"/>
  <c r="I155" i="10"/>
  <c r="J154" i="10"/>
  <c r="P154" i="10"/>
  <c r="H154" i="10"/>
  <c r="N154" i="10"/>
  <c r="H154" i="2"/>
  <c r="I218" i="14" l="1"/>
  <c r="J217" i="14"/>
  <c r="L115" i="21"/>
  <c r="O115" i="21" s="1"/>
  <c r="P115" i="21" s="1"/>
  <c r="M116" i="21" s="1"/>
  <c r="O124" i="22"/>
  <c r="P124" i="22" s="1"/>
  <c r="M125" i="22" s="1"/>
  <c r="O98" i="14"/>
  <c r="P98" i="14" s="1"/>
  <c r="M99" i="14" s="1"/>
  <c r="L149" i="15"/>
  <c r="E149" i="15"/>
  <c r="F149" i="15"/>
  <c r="J149" i="15"/>
  <c r="D149" i="15"/>
  <c r="H175" i="22"/>
  <c r="I176" i="22"/>
  <c r="J175" i="22"/>
  <c r="K174" i="22" s="1"/>
  <c r="I175" i="21"/>
  <c r="J174" i="21"/>
  <c r="K173" i="21" s="1"/>
  <c r="H174" i="21"/>
  <c r="C150" i="15"/>
  <c r="O156" i="2"/>
  <c r="J156" i="2"/>
  <c r="I157" i="2"/>
  <c r="M156" i="2"/>
  <c r="P156" i="2"/>
  <c r="N156" i="2"/>
  <c r="L155" i="2"/>
  <c r="K154" i="2"/>
  <c r="K165" i="14"/>
  <c r="H167" i="14"/>
  <c r="M155" i="11"/>
  <c r="P155" i="11"/>
  <c r="H155" i="11"/>
  <c r="O155" i="11"/>
  <c r="J155" i="11"/>
  <c r="I156" i="11"/>
  <c r="N155" i="11"/>
  <c r="K153" i="11"/>
  <c r="L154" i="11"/>
  <c r="K153" i="10"/>
  <c r="L154" i="10"/>
  <c r="I156" i="10"/>
  <c r="N155" i="10"/>
  <c r="J155" i="10"/>
  <c r="P155" i="10"/>
  <c r="H155" i="10"/>
  <c r="O155" i="10"/>
  <c r="M155" i="10"/>
  <c r="H155" i="2"/>
  <c r="I219" i="14" l="1"/>
  <c r="J218" i="14"/>
  <c r="N116" i="21"/>
  <c r="L116" i="21" s="1"/>
  <c r="O116" i="21" s="1"/>
  <c r="P116" i="21" s="1"/>
  <c r="M117" i="21" s="1"/>
  <c r="N125" i="22"/>
  <c r="N99" i="14"/>
  <c r="L99" i="14" s="1"/>
  <c r="L150" i="15"/>
  <c r="E150" i="15"/>
  <c r="J150" i="15"/>
  <c r="F150" i="15"/>
  <c r="D150" i="15"/>
  <c r="I177" i="22"/>
  <c r="J176" i="22"/>
  <c r="K175" i="22" s="1"/>
  <c r="H176" i="22"/>
  <c r="I176" i="21"/>
  <c r="J175" i="21"/>
  <c r="K174" i="21" s="1"/>
  <c r="H175" i="21"/>
  <c r="C151" i="15"/>
  <c r="K155" i="2"/>
  <c r="L156" i="2"/>
  <c r="O157" i="2"/>
  <c r="J157" i="2"/>
  <c r="P157" i="2"/>
  <c r="M157" i="2"/>
  <c r="I158" i="2"/>
  <c r="N157" i="2"/>
  <c r="K166" i="14"/>
  <c r="H168" i="14"/>
  <c r="P156" i="11"/>
  <c r="H156" i="11"/>
  <c r="O156" i="11"/>
  <c r="I157" i="11"/>
  <c r="N156" i="11"/>
  <c r="J156" i="11"/>
  <c r="M156" i="11"/>
  <c r="L155" i="11"/>
  <c r="K154" i="11"/>
  <c r="M156" i="10"/>
  <c r="O156" i="10"/>
  <c r="P156" i="10"/>
  <c r="H156" i="10"/>
  <c r="N156" i="10"/>
  <c r="I157" i="10"/>
  <c r="J156" i="10"/>
  <c r="K154" i="10"/>
  <c r="L155" i="10"/>
  <c r="H156" i="2"/>
  <c r="I220" i="14" l="1"/>
  <c r="J219" i="14"/>
  <c r="N117" i="21"/>
  <c r="L117" i="21" s="1"/>
  <c r="O117" i="21" s="1"/>
  <c r="P117" i="21" s="1"/>
  <c r="M118" i="21" s="1"/>
  <c r="L125" i="22"/>
  <c r="O125" i="22" s="1"/>
  <c r="P125" i="22" s="1"/>
  <c r="M126" i="22" s="1"/>
  <c r="O99" i="14"/>
  <c r="P99" i="14" s="1"/>
  <c r="M100" i="14" s="1"/>
  <c r="L151" i="15"/>
  <c r="E151" i="15"/>
  <c r="F151" i="15"/>
  <c r="J151" i="15"/>
  <c r="D151" i="15"/>
  <c r="I178" i="22"/>
  <c r="J177" i="22"/>
  <c r="K176" i="22" s="1"/>
  <c r="H177" i="22"/>
  <c r="I177" i="21"/>
  <c r="J176" i="21"/>
  <c r="K175" i="21" s="1"/>
  <c r="H176" i="21"/>
  <c r="C152" i="15"/>
  <c r="L157" i="2"/>
  <c r="K156" i="2"/>
  <c r="N158" i="2"/>
  <c r="M158" i="2"/>
  <c r="I159" i="2"/>
  <c r="J158" i="2"/>
  <c r="P158" i="2"/>
  <c r="O158" i="2"/>
  <c r="K167" i="14"/>
  <c r="H169" i="14"/>
  <c r="O157" i="11"/>
  <c r="I158" i="11"/>
  <c r="N157" i="11"/>
  <c r="J157" i="11"/>
  <c r="M157" i="11"/>
  <c r="P157" i="11"/>
  <c r="H157" i="11"/>
  <c r="L156" i="11"/>
  <c r="K155" i="11"/>
  <c r="L156" i="10"/>
  <c r="K155" i="10"/>
  <c r="M157" i="10"/>
  <c r="P157" i="10"/>
  <c r="H157" i="10"/>
  <c r="O157" i="10"/>
  <c r="I158" i="10"/>
  <c r="N157" i="10"/>
  <c r="J157" i="10"/>
  <c r="H157" i="2"/>
  <c r="I221" i="14" l="1"/>
  <c r="J220" i="14"/>
  <c r="N118" i="21"/>
  <c r="L118" i="21" s="1"/>
  <c r="O118" i="21" s="1"/>
  <c r="P118" i="21" s="1"/>
  <c r="M119" i="21" s="1"/>
  <c r="N126" i="22"/>
  <c r="N100" i="14"/>
  <c r="L100" i="14" s="1"/>
  <c r="L152" i="15"/>
  <c r="E152" i="15"/>
  <c r="F152" i="15"/>
  <c r="J152" i="15"/>
  <c r="D152" i="15"/>
  <c r="I179" i="22"/>
  <c r="J178" i="22"/>
  <c r="K177" i="22" s="1"/>
  <c r="H178" i="22"/>
  <c r="I178" i="21"/>
  <c r="J177" i="21"/>
  <c r="K176" i="21" s="1"/>
  <c r="H177" i="21"/>
  <c r="C153" i="15"/>
  <c r="L158" i="2"/>
  <c r="K157" i="2"/>
  <c r="O159" i="2"/>
  <c r="J159" i="2"/>
  <c r="P159" i="2"/>
  <c r="M159" i="2"/>
  <c r="I160" i="2"/>
  <c r="N159" i="2"/>
  <c r="K168" i="14"/>
  <c r="H170" i="14"/>
  <c r="K156" i="11"/>
  <c r="L157" i="11"/>
  <c r="I159" i="11"/>
  <c r="N158" i="11"/>
  <c r="J158" i="11"/>
  <c r="M158" i="11"/>
  <c r="P158" i="11"/>
  <c r="H158" i="11"/>
  <c r="O158" i="11"/>
  <c r="P158" i="10"/>
  <c r="H158" i="10"/>
  <c r="O158" i="10"/>
  <c r="I159" i="10"/>
  <c r="N158" i="10"/>
  <c r="J158" i="10"/>
  <c r="M158" i="10"/>
  <c r="L157" i="10"/>
  <c r="K156" i="10"/>
  <c r="H158" i="2"/>
  <c r="I222" i="14" l="1"/>
  <c r="J221" i="14"/>
  <c r="N119" i="21"/>
  <c r="L119" i="21" s="1"/>
  <c r="O119" i="21" s="1"/>
  <c r="P119" i="21" s="1"/>
  <c r="M120" i="21" s="1"/>
  <c r="L126" i="22"/>
  <c r="O126" i="22" s="1"/>
  <c r="P126" i="22" s="1"/>
  <c r="M127" i="22" s="1"/>
  <c r="O100" i="14"/>
  <c r="P100" i="14" s="1"/>
  <c r="M101" i="14" s="1"/>
  <c r="L153" i="15"/>
  <c r="E153" i="15"/>
  <c r="F153" i="15"/>
  <c r="J153" i="15"/>
  <c r="D153" i="15"/>
  <c r="H179" i="22"/>
  <c r="I180" i="22"/>
  <c r="J179" i="22"/>
  <c r="K178" i="22" s="1"/>
  <c r="I179" i="21"/>
  <c r="J178" i="21"/>
  <c r="K177" i="21" s="1"/>
  <c r="H178" i="21"/>
  <c r="C154" i="15"/>
  <c r="L159" i="2"/>
  <c r="K158" i="2"/>
  <c r="N160" i="2"/>
  <c r="M160" i="2"/>
  <c r="I161" i="2"/>
  <c r="J160" i="2"/>
  <c r="P160" i="2"/>
  <c r="O160" i="2"/>
  <c r="K169" i="14"/>
  <c r="H171" i="14"/>
  <c r="M159" i="11"/>
  <c r="P159" i="11"/>
  <c r="H159" i="11"/>
  <c r="O159" i="11"/>
  <c r="I160" i="11"/>
  <c r="N159" i="11"/>
  <c r="J159" i="11"/>
  <c r="K157" i="11"/>
  <c r="L158" i="11"/>
  <c r="O159" i="10"/>
  <c r="I160" i="10"/>
  <c r="N159" i="10"/>
  <c r="J159" i="10"/>
  <c r="M159" i="10"/>
  <c r="P159" i="10"/>
  <c r="H159" i="10"/>
  <c r="L158" i="10"/>
  <c r="K157" i="10"/>
  <c r="H159" i="2"/>
  <c r="I223" i="14" l="1"/>
  <c r="J222" i="14"/>
  <c r="N120" i="21"/>
  <c r="L120" i="21" s="1"/>
  <c r="O120" i="21" s="1"/>
  <c r="P120" i="21" s="1"/>
  <c r="M121" i="21" s="1"/>
  <c r="N127" i="22"/>
  <c r="N101" i="14"/>
  <c r="L101" i="14" s="1"/>
  <c r="L154" i="15"/>
  <c r="E154" i="15"/>
  <c r="J154" i="15"/>
  <c r="F154" i="15"/>
  <c r="D154" i="15"/>
  <c r="I181" i="22"/>
  <c r="J180" i="22"/>
  <c r="K179" i="22" s="1"/>
  <c r="H180" i="22"/>
  <c r="I180" i="21"/>
  <c r="J179" i="21"/>
  <c r="K178" i="21" s="1"/>
  <c r="H179" i="21"/>
  <c r="C155" i="15"/>
  <c r="L160" i="2"/>
  <c r="K159" i="2"/>
  <c r="O161" i="2"/>
  <c r="J161" i="2"/>
  <c r="P161" i="2"/>
  <c r="M161" i="2"/>
  <c r="I162" i="2"/>
  <c r="N161" i="2"/>
  <c r="K170" i="14"/>
  <c r="H172" i="14"/>
  <c r="L159" i="11"/>
  <c r="K158" i="11"/>
  <c r="P160" i="11"/>
  <c r="H160" i="11"/>
  <c r="O160" i="11"/>
  <c r="I161" i="11"/>
  <c r="N160" i="11"/>
  <c r="J160" i="11"/>
  <c r="M160" i="11"/>
  <c r="K158" i="10"/>
  <c r="L159" i="10"/>
  <c r="I161" i="10"/>
  <c r="N160" i="10"/>
  <c r="J160" i="10"/>
  <c r="M160" i="10"/>
  <c r="P160" i="10"/>
  <c r="H160" i="10"/>
  <c r="O160" i="10"/>
  <c r="H160" i="2"/>
  <c r="I224" i="14" l="1"/>
  <c r="J223" i="14"/>
  <c r="N121" i="21"/>
  <c r="L121" i="21" s="1"/>
  <c r="O121" i="21" s="1"/>
  <c r="P121" i="21" s="1"/>
  <c r="M122" i="21" s="1"/>
  <c r="L127" i="22"/>
  <c r="O127" i="22" s="1"/>
  <c r="P127" i="22" s="1"/>
  <c r="M128" i="22" s="1"/>
  <c r="O101" i="14"/>
  <c r="P101" i="14" s="1"/>
  <c r="M102" i="14" s="1"/>
  <c r="L155" i="15"/>
  <c r="E155" i="15"/>
  <c r="F155" i="15"/>
  <c r="J155" i="15"/>
  <c r="D155" i="15"/>
  <c r="I182" i="22"/>
  <c r="J181" i="22"/>
  <c r="K180" i="22" s="1"/>
  <c r="H181" i="22"/>
  <c r="I181" i="21"/>
  <c r="J180" i="21"/>
  <c r="K179" i="21" s="1"/>
  <c r="H180" i="21"/>
  <c r="C156" i="15"/>
  <c r="L161" i="2"/>
  <c r="K160" i="2"/>
  <c r="N162" i="2"/>
  <c r="M162" i="2"/>
  <c r="I163" i="2"/>
  <c r="J162" i="2"/>
  <c r="P162" i="2"/>
  <c r="O162" i="2"/>
  <c r="K171" i="14"/>
  <c r="H173" i="14"/>
  <c r="L160" i="11"/>
  <c r="K159" i="11"/>
  <c r="O161" i="11"/>
  <c r="I162" i="11"/>
  <c r="N161" i="11"/>
  <c r="J161" i="11"/>
  <c r="M161" i="11"/>
  <c r="P161" i="11"/>
  <c r="H161" i="11"/>
  <c r="M161" i="10"/>
  <c r="P161" i="10"/>
  <c r="H161" i="10"/>
  <c r="O161" i="10"/>
  <c r="I162" i="10"/>
  <c r="N161" i="10"/>
  <c r="J161" i="10"/>
  <c r="K159" i="10"/>
  <c r="L160" i="10"/>
  <c r="H161" i="2"/>
  <c r="I225" i="14" l="1"/>
  <c r="J224" i="14"/>
  <c r="N122" i="21"/>
  <c r="L122" i="21" s="1"/>
  <c r="O122" i="21" s="1"/>
  <c r="P122" i="21" s="1"/>
  <c r="M123" i="21" s="1"/>
  <c r="N128" i="22"/>
  <c r="N102" i="14"/>
  <c r="L102" i="14" s="1"/>
  <c r="L156" i="15"/>
  <c r="E156" i="15"/>
  <c r="F156" i="15"/>
  <c r="J156" i="15"/>
  <c r="D156" i="15"/>
  <c r="I183" i="22"/>
  <c r="J182" i="22"/>
  <c r="K181" i="22" s="1"/>
  <c r="H182" i="22"/>
  <c r="I182" i="21"/>
  <c r="J181" i="21"/>
  <c r="K180" i="21" s="1"/>
  <c r="H181" i="21"/>
  <c r="C157" i="15"/>
  <c r="L162" i="2"/>
  <c r="K161" i="2"/>
  <c r="O163" i="2"/>
  <c r="J163" i="2"/>
  <c r="P163" i="2"/>
  <c r="M163" i="2"/>
  <c r="I164" i="2"/>
  <c r="N163" i="2"/>
  <c r="K172" i="14"/>
  <c r="H174" i="14"/>
  <c r="I163" i="11"/>
  <c r="N162" i="11"/>
  <c r="J162" i="11"/>
  <c r="M162" i="11"/>
  <c r="P162" i="11"/>
  <c r="H162" i="11"/>
  <c r="O162" i="11"/>
  <c r="K160" i="11"/>
  <c r="L161" i="11"/>
  <c r="L161" i="10"/>
  <c r="K160" i="10"/>
  <c r="P162" i="10"/>
  <c r="H162" i="10"/>
  <c r="O162" i="10"/>
  <c r="I163" i="10"/>
  <c r="N162" i="10"/>
  <c r="J162" i="10"/>
  <c r="M162" i="10"/>
  <c r="H162" i="2"/>
  <c r="I226" i="14" l="1"/>
  <c r="J225" i="14"/>
  <c r="N123" i="21"/>
  <c r="L123" i="21" s="1"/>
  <c r="O123" i="21" s="1"/>
  <c r="P123" i="21" s="1"/>
  <c r="M124" i="21" s="1"/>
  <c r="L128" i="22"/>
  <c r="O128" i="22" s="1"/>
  <c r="P128" i="22" s="1"/>
  <c r="M129" i="22" s="1"/>
  <c r="O102" i="14"/>
  <c r="P102" i="14" s="1"/>
  <c r="M103" i="14" s="1"/>
  <c r="L157" i="15"/>
  <c r="E157" i="15"/>
  <c r="F157" i="15"/>
  <c r="J157" i="15"/>
  <c r="D157" i="15"/>
  <c r="H183" i="22"/>
  <c r="I184" i="22"/>
  <c r="J183" i="22"/>
  <c r="K182" i="22" s="1"/>
  <c r="I183" i="21"/>
  <c r="J182" i="21"/>
  <c r="K181" i="21" s="1"/>
  <c r="H182" i="21"/>
  <c r="C158" i="15"/>
  <c r="L163" i="2"/>
  <c r="K162" i="2"/>
  <c r="N164" i="2"/>
  <c r="M164" i="2"/>
  <c r="I165" i="2"/>
  <c r="J164" i="2"/>
  <c r="P164" i="2"/>
  <c r="O164" i="2"/>
  <c r="K173" i="14"/>
  <c r="H175" i="14"/>
  <c r="K161" i="11"/>
  <c r="L162" i="11"/>
  <c r="M163" i="11"/>
  <c r="P163" i="11"/>
  <c r="H163" i="11"/>
  <c r="O163" i="11"/>
  <c r="N163" i="11"/>
  <c r="J163" i="11"/>
  <c r="I164" i="11"/>
  <c r="L162" i="10"/>
  <c r="K161" i="10"/>
  <c r="O163" i="10"/>
  <c r="I164" i="10"/>
  <c r="N163" i="10"/>
  <c r="J163" i="10"/>
  <c r="M163" i="10"/>
  <c r="P163" i="10"/>
  <c r="H163" i="10"/>
  <c r="H163" i="2"/>
  <c r="I227" i="14" l="1"/>
  <c r="J226" i="14"/>
  <c r="N124" i="21"/>
  <c r="L124" i="21" s="1"/>
  <c r="O124" i="21" s="1"/>
  <c r="P124" i="21" s="1"/>
  <c r="M125" i="21" s="1"/>
  <c r="N129" i="22"/>
  <c r="N103" i="14"/>
  <c r="L103" i="14" s="1"/>
  <c r="L158" i="15"/>
  <c r="E158" i="15"/>
  <c r="J158" i="15"/>
  <c r="F158" i="15"/>
  <c r="D158" i="15"/>
  <c r="I185" i="22"/>
  <c r="J184" i="22"/>
  <c r="K183" i="22" s="1"/>
  <c r="H184" i="22"/>
  <c r="I184" i="21"/>
  <c r="J183" i="21"/>
  <c r="K182" i="21" s="1"/>
  <c r="H183" i="21"/>
  <c r="C159" i="15"/>
  <c r="L164" i="2"/>
  <c r="K163" i="2"/>
  <c r="O165" i="2"/>
  <c r="J165" i="2"/>
  <c r="P165" i="2"/>
  <c r="M165" i="2"/>
  <c r="I166" i="2"/>
  <c r="N165" i="2"/>
  <c r="K174" i="14"/>
  <c r="H176" i="14"/>
  <c r="L163" i="11"/>
  <c r="K162" i="11"/>
  <c r="P164" i="11"/>
  <c r="H164" i="11"/>
  <c r="O164" i="11"/>
  <c r="I165" i="11"/>
  <c r="N164" i="11"/>
  <c r="J164" i="11"/>
  <c r="M164" i="11"/>
  <c r="I165" i="10"/>
  <c r="N164" i="10"/>
  <c r="J164" i="10"/>
  <c r="M164" i="10"/>
  <c r="P164" i="10"/>
  <c r="H164" i="10"/>
  <c r="O164" i="10"/>
  <c r="K162" i="10"/>
  <c r="L163" i="10"/>
  <c r="H164" i="2"/>
  <c r="I228" i="14" l="1"/>
  <c r="J227" i="14"/>
  <c r="N125" i="21"/>
  <c r="L125" i="21" s="1"/>
  <c r="O125" i="21" s="1"/>
  <c r="P125" i="21" s="1"/>
  <c r="M126" i="21" s="1"/>
  <c r="L129" i="22"/>
  <c r="O129" i="22" s="1"/>
  <c r="P129" i="22" s="1"/>
  <c r="M130" i="22" s="1"/>
  <c r="O103" i="14"/>
  <c r="P103" i="14" s="1"/>
  <c r="M104" i="14" s="1"/>
  <c r="L159" i="15"/>
  <c r="E159" i="15"/>
  <c r="F159" i="15"/>
  <c r="J159" i="15"/>
  <c r="D159" i="15"/>
  <c r="I186" i="22"/>
  <c r="J185" i="22"/>
  <c r="K184" i="22" s="1"/>
  <c r="H185" i="22"/>
  <c r="I185" i="21"/>
  <c r="J184" i="21"/>
  <c r="K183" i="21" s="1"/>
  <c r="H184" i="21"/>
  <c r="C160" i="15"/>
  <c r="K164" i="2"/>
  <c r="L165" i="2"/>
  <c r="N166" i="2"/>
  <c r="M166" i="2"/>
  <c r="J166" i="2"/>
  <c r="P166" i="2"/>
  <c r="O166" i="2"/>
  <c r="K175" i="14"/>
  <c r="H177" i="14"/>
  <c r="L164" i="11"/>
  <c r="K163" i="11"/>
  <c r="O165" i="11"/>
  <c r="I166" i="11"/>
  <c r="N165" i="11"/>
  <c r="J165" i="11"/>
  <c r="M165" i="11"/>
  <c r="P165" i="11"/>
  <c r="H165" i="11"/>
  <c r="K163" i="10"/>
  <c r="L164" i="10"/>
  <c r="M165" i="10"/>
  <c r="P165" i="10"/>
  <c r="H165" i="10"/>
  <c r="O165" i="10"/>
  <c r="I166" i="10"/>
  <c r="N165" i="10"/>
  <c r="J165" i="10"/>
  <c r="H165" i="2"/>
  <c r="I229" i="14" l="1"/>
  <c r="J228" i="14"/>
  <c r="N126" i="21"/>
  <c r="L126" i="21" s="1"/>
  <c r="O126" i="21" s="1"/>
  <c r="P126" i="21" s="1"/>
  <c r="M127" i="21" s="1"/>
  <c r="N130" i="22"/>
  <c r="L130" i="22" s="1"/>
  <c r="N104" i="14"/>
  <c r="L104" i="14" s="1"/>
  <c r="L160" i="15"/>
  <c r="E160" i="15"/>
  <c r="F160" i="15"/>
  <c r="J160" i="15"/>
  <c r="D160" i="15"/>
  <c r="I187" i="22"/>
  <c r="J186" i="22"/>
  <c r="K185" i="22" s="1"/>
  <c r="H186" i="22"/>
  <c r="I186" i="21"/>
  <c r="J185" i="21"/>
  <c r="K184" i="21" s="1"/>
  <c r="H185" i="21"/>
  <c r="C161" i="15"/>
  <c r="L166" i="2"/>
  <c r="K165" i="2"/>
  <c r="K176" i="14"/>
  <c r="H178" i="14"/>
  <c r="K164" i="11"/>
  <c r="L165" i="11"/>
  <c r="I167" i="11"/>
  <c r="N166" i="11"/>
  <c r="J166" i="11"/>
  <c r="M166" i="11"/>
  <c r="P166" i="11"/>
  <c r="H166" i="11"/>
  <c r="O166" i="11"/>
  <c r="P166" i="10"/>
  <c r="H166" i="10"/>
  <c r="O166" i="10"/>
  <c r="I167" i="10"/>
  <c r="N166" i="10"/>
  <c r="J166" i="10"/>
  <c r="M166" i="10"/>
  <c r="L165" i="10"/>
  <c r="K164" i="10"/>
  <c r="I167" i="2"/>
  <c r="H166" i="2"/>
  <c r="I230" i="14" l="1"/>
  <c r="J229" i="14"/>
  <c r="N127" i="21"/>
  <c r="L127" i="21" s="1"/>
  <c r="O127" i="21" s="1"/>
  <c r="P127" i="21" s="1"/>
  <c r="M128" i="21" s="1"/>
  <c r="O130" i="22"/>
  <c r="P130" i="22" s="1"/>
  <c r="M131" i="22" s="1"/>
  <c r="O104" i="14"/>
  <c r="P104" i="14" s="1"/>
  <c r="M105" i="14" s="1"/>
  <c r="L161" i="15"/>
  <c r="E161" i="15"/>
  <c r="F161" i="15"/>
  <c r="J161" i="15"/>
  <c r="D161" i="15"/>
  <c r="H187" i="22"/>
  <c r="I188" i="22"/>
  <c r="J187" i="22"/>
  <c r="K186" i="22" s="1"/>
  <c r="I187" i="21"/>
  <c r="J186" i="21"/>
  <c r="K185" i="21" s="1"/>
  <c r="H186" i="21"/>
  <c r="C162" i="15"/>
  <c r="K177" i="14"/>
  <c r="H179" i="14"/>
  <c r="O167" i="11"/>
  <c r="I168" i="11"/>
  <c r="M167" i="11"/>
  <c r="H167" i="11"/>
  <c r="P167" i="11"/>
  <c r="J167" i="11"/>
  <c r="N167" i="11"/>
  <c r="K165" i="11"/>
  <c r="L166" i="11"/>
  <c r="O167" i="10"/>
  <c r="I168" i="10"/>
  <c r="N167" i="10"/>
  <c r="J167" i="10"/>
  <c r="M167" i="10"/>
  <c r="P167" i="10"/>
  <c r="H167" i="10"/>
  <c r="L166" i="10"/>
  <c r="K165" i="10"/>
  <c r="I168" i="2"/>
  <c r="H167" i="2"/>
  <c r="J167" i="2"/>
  <c r="I231" i="14" l="1"/>
  <c r="J230" i="14"/>
  <c r="N128" i="21"/>
  <c r="L128" i="21" s="1"/>
  <c r="O128" i="21" s="1"/>
  <c r="P128" i="21" s="1"/>
  <c r="M129" i="21" s="1"/>
  <c r="N131" i="22"/>
  <c r="N105" i="14"/>
  <c r="L105" i="14" s="1"/>
  <c r="L162" i="15"/>
  <c r="E162" i="15"/>
  <c r="J162" i="15"/>
  <c r="F162" i="15"/>
  <c r="D162" i="15"/>
  <c r="I189" i="22"/>
  <c r="J188" i="22"/>
  <c r="K187" i="22" s="1"/>
  <c r="H188" i="22"/>
  <c r="I188" i="21"/>
  <c r="J187" i="21"/>
  <c r="K186" i="21" s="1"/>
  <c r="H187" i="21"/>
  <c r="C163" i="15"/>
  <c r="K166" i="2"/>
  <c r="K178" i="14"/>
  <c r="H180" i="14"/>
  <c r="L167" i="11"/>
  <c r="K166" i="11"/>
  <c r="I169" i="11"/>
  <c r="N168" i="11"/>
  <c r="J168" i="11"/>
  <c r="O168" i="11"/>
  <c r="M168" i="11"/>
  <c r="H168" i="11"/>
  <c r="P168" i="11"/>
  <c r="K166" i="10"/>
  <c r="L167" i="10"/>
  <c r="I169" i="10"/>
  <c r="N168" i="10"/>
  <c r="J168" i="10"/>
  <c r="M168" i="10"/>
  <c r="P168" i="10"/>
  <c r="H168" i="10"/>
  <c r="O168" i="10"/>
  <c r="M167" i="2"/>
  <c r="L167" i="2"/>
  <c r="I169" i="2"/>
  <c r="J168" i="2"/>
  <c r="H168" i="2"/>
  <c r="I232" i="14" l="1"/>
  <c r="J231" i="14"/>
  <c r="N129" i="21"/>
  <c r="L129" i="21" s="1"/>
  <c r="O129" i="21" s="1"/>
  <c r="P129" i="21" s="1"/>
  <c r="M130" i="21" s="1"/>
  <c r="L131" i="22"/>
  <c r="O131" i="22" s="1"/>
  <c r="P131" i="22" s="1"/>
  <c r="M132" i="22" s="1"/>
  <c r="O105" i="14"/>
  <c r="P105" i="14" s="1"/>
  <c r="M106" i="14" s="1"/>
  <c r="L163" i="15"/>
  <c r="E163" i="15"/>
  <c r="F163" i="15"/>
  <c r="J163" i="15"/>
  <c r="D163" i="15"/>
  <c r="I190" i="22"/>
  <c r="J189" i="22"/>
  <c r="K188" i="22" s="1"/>
  <c r="H189" i="22"/>
  <c r="I189" i="21"/>
  <c r="J188" i="21"/>
  <c r="K187" i="21" s="1"/>
  <c r="H188" i="21"/>
  <c r="C164" i="15"/>
  <c r="K179" i="14"/>
  <c r="H181" i="14"/>
  <c r="M169" i="11"/>
  <c r="P169" i="11"/>
  <c r="O169" i="11"/>
  <c r="J169" i="11"/>
  <c r="N169" i="11"/>
  <c r="H169" i="11"/>
  <c r="I170" i="11"/>
  <c r="L168" i="11"/>
  <c r="K167" i="11"/>
  <c r="M169" i="10"/>
  <c r="P169" i="10"/>
  <c r="H169" i="10"/>
  <c r="O169" i="10"/>
  <c r="I170" i="10"/>
  <c r="N169" i="10"/>
  <c r="J169" i="10"/>
  <c r="K167" i="10"/>
  <c r="L168" i="10"/>
  <c r="N167" i="2"/>
  <c r="O167" i="2" s="1"/>
  <c r="P167" i="2" s="1"/>
  <c r="M168" i="2" s="1"/>
  <c r="J169" i="2"/>
  <c r="I170" i="2"/>
  <c r="H169" i="2"/>
  <c r="L168" i="2"/>
  <c r="K167" i="2"/>
  <c r="I233" i="14" l="1"/>
  <c r="J232" i="14"/>
  <c r="N130" i="21"/>
  <c r="L130" i="21" s="1"/>
  <c r="O130" i="21" s="1"/>
  <c r="P130" i="21" s="1"/>
  <c r="M131" i="21" s="1"/>
  <c r="N132" i="22"/>
  <c r="L132" i="22" s="1"/>
  <c r="N106" i="14"/>
  <c r="L106" i="14" s="1"/>
  <c r="L164" i="15"/>
  <c r="E164" i="15"/>
  <c r="F164" i="15"/>
  <c r="J164" i="15"/>
  <c r="D164" i="15"/>
  <c r="I191" i="22"/>
  <c r="J190" i="22"/>
  <c r="K189" i="22" s="1"/>
  <c r="H190" i="22"/>
  <c r="I190" i="21"/>
  <c r="J189" i="21"/>
  <c r="K188" i="21" s="1"/>
  <c r="H189" i="21"/>
  <c r="C165" i="15"/>
  <c r="K180" i="14"/>
  <c r="H182" i="14"/>
  <c r="L169" i="11"/>
  <c r="K168" i="11"/>
  <c r="P170" i="11"/>
  <c r="H170" i="11"/>
  <c r="O170" i="11"/>
  <c r="N170" i="11"/>
  <c r="M170" i="11"/>
  <c r="I171" i="11"/>
  <c r="J170" i="11"/>
  <c r="L169" i="10"/>
  <c r="K168" i="10"/>
  <c r="P170" i="10"/>
  <c r="H170" i="10"/>
  <c r="O170" i="10"/>
  <c r="I171" i="10"/>
  <c r="N170" i="10"/>
  <c r="J170" i="10"/>
  <c r="M170" i="10"/>
  <c r="N168" i="2"/>
  <c r="O168" i="2" s="1"/>
  <c r="P168" i="2" s="1"/>
  <c r="M169" i="2" s="1"/>
  <c r="J170" i="2"/>
  <c r="H170" i="2"/>
  <c r="I171" i="2"/>
  <c r="K168" i="2"/>
  <c r="L169" i="2"/>
  <c r="I234" i="14" l="1"/>
  <c r="J233" i="14"/>
  <c r="N131" i="21"/>
  <c r="L131" i="21" s="1"/>
  <c r="O131" i="21" s="1"/>
  <c r="P131" i="21" s="1"/>
  <c r="M132" i="21" s="1"/>
  <c r="O132" i="22"/>
  <c r="P132" i="22" s="1"/>
  <c r="M133" i="22" s="1"/>
  <c r="O106" i="14"/>
  <c r="P106" i="14" s="1"/>
  <c r="M107" i="14" s="1"/>
  <c r="L165" i="15"/>
  <c r="E165" i="15"/>
  <c r="F165" i="15"/>
  <c r="J165" i="15"/>
  <c r="D165" i="15"/>
  <c r="H191" i="22"/>
  <c r="I192" i="22"/>
  <c r="J191" i="22"/>
  <c r="K190" i="22" s="1"/>
  <c r="I191" i="21"/>
  <c r="J190" i="21"/>
  <c r="K189" i="21" s="1"/>
  <c r="H190" i="21"/>
  <c r="C166" i="15"/>
  <c r="K181" i="14"/>
  <c r="H183" i="14"/>
  <c r="O171" i="11"/>
  <c r="I172" i="11"/>
  <c r="N171" i="11"/>
  <c r="J171" i="11"/>
  <c r="M171" i="11"/>
  <c r="P171" i="11"/>
  <c r="H171" i="11"/>
  <c r="L170" i="11"/>
  <c r="K169" i="11"/>
  <c r="L170" i="10"/>
  <c r="K169" i="10"/>
  <c r="O171" i="10"/>
  <c r="I172" i="10"/>
  <c r="N171" i="10"/>
  <c r="J171" i="10"/>
  <c r="M171" i="10"/>
  <c r="P171" i="10"/>
  <c r="H171" i="10"/>
  <c r="N169" i="2"/>
  <c r="O169" i="2" s="1"/>
  <c r="P169" i="2" s="1"/>
  <c r="M170" i="2" s="1"/>
  <c r="K169" i="2"/>
  <c r="L170" i="2"/>
  <c r="I172" i="2"/>
  <c r="H171" i="2"/>
  <c r="J171" i="2"/>
  <c r="I235" i="14" l="1"/>
  <c r="J234" i="14"/>
  <c r="N132" i="21"/>
  <c r="L132" i="21" s="1"/>
  <c r="O132" i="21" s="1"/>
  <c r="P132" i="21" s="1"/>
  <c r="M133" i="21" s="1"/>
  <c r="N133" i="22"/>
  <c r="N107" i="14"/>
  <c r="L107" i="14" s="1"/>
  <c r="L166" i="15"/>
  <c r="E166" i="15"/>
  <c r="J166" i="15"/>
  <c r="F166" i="15"/>
  <c r="D166" i="15"/>
  <c r="I193" i="22"/>
  <c r="J192" i="22"/>
  <c r="K191" i="22" s="1"/>
  <c r="H192" i="22"/>
  <c r="I192" i="21"/>
  <c r="J191" i="21"/>
  <c r="K190" i="21" s="1"/>
  <c r="H191" i="21"/>
  <c r="C167" i="15"/>
  <c r="K182" i="14"/>
  <c r="H184" i="14"/>
  <c r="K170" i="11"/>
  <c r="L171" i="11"/>
  <c r="I173" i="11"/>
  <c r="N172" i="11"/>
  <c r="J172" i="11"/>
  <c r="M172" i="11"/>
  <c r="P172" i="11"/>
  <c r="H172" i="11"/>
  <c r="O172" i="11"/>
  <c r="I173" i="10"/>
  <c r="N172" i="10"/>
  <c r="J172" i="10"/>
  <c r="M172" i="10"/>
  <c r="P172" i="10"/>
  <c r="H172" i="10"/>
  <c r="O172" i="10"/>
  <c r="K170" i="10"/>
  <c r="L171" i="10"/>
  <c r="N170" i="2"/>
  <c r="O170" i="2"/>
  <c r="P170" i="2" s="1"/>
  <c r="M171" i="2" s="1"/>
  <c r="I173" i="2"/>
  <c r="J172" i="2"/>
  <c r="H172" i="2"/>
  <c r="L171" i="2"/>
  <c r="K170" i="2"/>
  <c r="I236" i="14" l="1"/>
  <c r="J235" i="14"/>
  <c r="N133" i="21"/>
  <c r="L133" i="21" s="1"/>
  <c r="O133" i="21" s="1"/>
  <c r="P133" i="21" s="1"/>
  <c r="M134" i="21" s="1"/>
  <c r="L133" i="22"/>
  <c r="O133" i="22" s="1"/>
  <c r="P133" i="22" s="1"/>
  <c r="M134" i="22" s="1"/>
  <c r="O107" i="14"/>
  <c r="P107" i="14" s="1"/>
  <c r="M108" i="14" s="1"/>
  <c r="L167" i="15"/>
  <c r="E167" i="15"/>
  <c r="F167" i="15"/>
  <c r="J167" i="15"/>
  <c r="D167" i="15"/>
  <c r="I194" i="22"/>
  <c r="J193" i="22"/>
  <c r="K192" i="22" s="1"/>
  <c r="H193" i="22"/>
  <c r="I193" i="21"/>
  <c r="J192" i="21"/>
  <c r="K191" i="21" s="1"/>
  <c r="H192" i="21"/>
  <c r="C168" i="15"/>
  <c r="K183" i="14"/>
  <c r="H185" i="14"/>
  <c r="M173" i="11"/>
  <c r="P173" i="11"/>
  <c r="H173" i="11"/>
  <c r="I174" i="11"/>
  <c r="J173" i="11"/>
  <c r="O173" i="11"/>
  <c r="N173" i="11"/>
  <c r="K171" i="11"/>
  <c r="L172" i="11"/>
  <c r="K171" i="10"/>
  <c r="L172" i="10"/>
  <c r="M173" i="10"/>
  <c r="P173" i="10"/>
  <c r="H173" i="10"/>
  <c r="O173" i="10"/>
  <c r="I174" i="10"/>
  <c r="N173" i="10"/>
  <c r="J173" i="10"/>
  <c r="N171" i="2"/>
  <c r="O171" i="2" s="1"/>
  <c r="P171" i="2" s="1"/>
  <c r="M172" i="2" s="1"/>
  <c r="L172" i="2"/>
  <c r="K171" i="2"/>
  <c r="H173" i="2"/>
  <c r="J173" i="2"/>
  <c r="I174" i="2"/>
  <c r="I237" i="14" l="1"/>
  <c r="J236" i="14"/>
  <c r="N134" i="21"/>
  <c r="L134" i="21" s="1"/>
  <c r="O134" i="21" s="1"/>
  <c r="P134" i="21" s="1"/>
  <c r="M135" i="21" s="1"/>
  <c r="N134" i="22"/>
  <c r="N108" i="14"/>
  <c r="L108" i="14" s="1"/>
  <c r="L168" i="15"/>
  <c r="E168" i="15"/>
  <c r="F168" i="15"/>
  <c r="J168" i="15"/>
  <c r="D168" i="15"/>
  <c r="I195" i="22"/>
  <c r="J194" i="22"/>
  <c r="K193" i="22" s="1"/>
  <c r="H194" i="22"/>
  <c r="I194" i="21"/>
  <c r="J193" i="21"/>
  <c r="K192" i="21" s="1"/>
  <c r="H193" i="21"/>
  <c r="C169" i="15"/>
  <c r="K184" i="14"/>
  <c r="H186" i="14"/>
  <c r="P174" i="11"/>
  <c r="H174" i="11"/>
  <c r="O174" i="11"/>
  <c r="I175" i="11"/>
  <c r="J174" i="11"/>
  <c r="N174" i="11"/>
  <c r="M174" i="11"/>
  <c r="L173" i="11"/>
  <c r="K172" i="11"/>
  <c r="P174" i="10"/>
  <c r="H174" i="10"/>
  <c r="O174" i="10"/>
  <c r="I175" i="10"/>
  <c r="N174" i="10"/>
  <c r="J174" i="10"/>
  <c r="M174" i="10"/>
  <c r="L173" i="10"/>
  <c r="K172" i="10"/>
  <c r="N172" i="2"/>
  <c r="O172" i="2" s="1"/>
  <c r="P172" i="2" s="1"/>
  <c r="M173" i="2" s="1"/>
  <c r="K172" i="2"/>
  <c r="L173" i="2"/>
  <c r="H174" i="2"/>
  <c r="J174" i="2"/>
  <c r="I175" i="2"/>
  <c r="I238" i="14" l="1"/>
  <c r="J237" i="14"/>
  <c r="N135" i="21"/>
  <c r="L135" i="21" s="1"/>
  <c r="O135" i="21" s="1"/>
  <c r="P135" i="21" s="1"/>
  <c r="M136" i="21" s="1"/>
  <c r="L134" i="22"/>
  <c r="O134" i="22" s="1"/>
  <c r="P134" i="22" s="1"/>
  <c r="M135" i="22" s="1"/>
  <c r="O108" i="14"/>
  <c r="P108" i="14" s="1"/>
  <c r="M109" i="14" s="1"/>
  <c r="L169" i="15"/>
  <c r="E169" i="15"/>
  <c r="F169" i="15"/>
  <c r="J169" i="15"/>
  <c r="D169" i="15"/>
  <c r="H195" i="22"/>
  <c r="I196" i="22"/>
  <c r="J195" i="22"/>
  <c r="K194" i="22" s="1"/>
  <c r="I195" i="21"/>
  <c r="J194" i="21"/>
  <c r="K193" i="21" s="1"/>
  <c r="H194" i="21"/>
  <c r="C170" i="15"/>
  <c r="K185" i="14"/>
  <c r="H187" i="14"/>
  <c r="O175" i="11"/>
  <c r="I176" i="11"/>
  <c r="N175" i="11"/>
  <c r="J175" i="11"/>
  <c r="P175" i="11"/>
  <c r="H175" i="11"/>
  <c r="M175" i="11"/>
  <c r="L174" i="11"/>
  <c r="K173" i="11"/>
  <c r="O175" i="10"/>
  <c r="I176" i="10"/>
  <c r="N175" i="10"/>
  <c r="J175" i="10"/>
  <c r="M175" i="10"/>
  <c r="P175" i="10"/>
  <c r="H175" i="10"/>
  <c r="L174" i="10"/>
  <c r="K173" i="10"/>
  <c r="N173" i="2"/>
  <c r="O173" i="2" s="1"/>
  <c r="P173" i="2" s="1"/>
  <c r="M174" i="2" s="1"/>
  <c r="K173" i="2"/>
  <c r="L174" i="2"/>
  <c r="I176" i="2"/>
  <c r="H175" i="2"/>
  <c r="J175" i="2"/>
  <c r="I239" i="14" l="1"/>
  <c r="J238" i="14"/>
  <c r="N136" i="21"/>
  <c r="L136" i="21" s="1"/>
  <c r="O136" i="21" s="1"/>
  <c r="P136" i="21" s="1"/>
  <c r="M137" i="21" s="1"/>
  <c r="N135" i="22"/>
  <c r="N109" i="14"/>
  <c r="L109" i="14" s="1"/>
  <c r="L170" i="15"/>
  <c r="E170" i="15"/>
  <c r="F170" i="15"/>
  <c r="J170" i="15"/>
  <c r="D170" i="15"/>
  <c r="I197" i="22"/>
  <c r="J196" i="22"/>
  <c r="K195" i="22" s="1"/>
  <c r="H196" i="22"/>
  <c r="I196" i="21"/>
  <c r="J195" i="21"/>
  <c r="K194" i="21" s="1"/>
  <c r="H195" i="21"/>
  <c r="C171" i="15"/>
  <c r="K186" i="14"/>
  <c r="H188" i="14"/>
  <c r="I177" i="11"/>
  <c r="N176" i="11"/>
  <c r="J176" i="11"/>
  <c r="M176" i="11"/>
  <c r="P176" i="11"/>
  <c r="H176" i="11"/>
  <c r="O176" i="11"/>
  <c r="K174" i="11"/>
  <c r="L175" i="11"/>
  <c r="K174" i="10"/>
  <c r="L175" i="10"/>
  <c r="I177" i="10"/>
  <c r="N176" i="10"/>
  <c r="J176" i="10"/>
  <c r="M176" i="10"/>
  <c r="P176" i="10"/>
  <c r="H176" i="10"/>
  <c r="O176" i="10"/>
  <c r="N174" i="2"/>
  <c r="O174" i="2" s="1"/>
  <c r="P174" i="2" s="1"/>
  <c r="M175" i="2" s="1"/>
  <c r="J176" i="2"/>
  <c r="H176" i="2"/>
  <c r="I177" i="2"/>
  <c r="L175" i="2"/>
  <c r="K174" i="2"/>
  <c r="I240" i="14" l="1"/>
  <c r="J239" i="14"/>
  <c r="N137" i="21"/>
  <c r="L137" i="21" s="1"/>
  <c r="O137" i="21" s="1"/>
  <c r="P137" i="21" s="1"/>
  <c r="M138" i="21" s="1"/>
  <c r="L135" i="22"/>
  <c r="O135" i="22" s="1"/>
  <c r="P135" i="22" s="1"/>
  <c r="M136" i="22" s="1"/>
  <c r="O109" i="14"/>
  <c r="P109" i="14" s="1"/>
  <c r="M110" i="14" s="1"/>
  <c r="L171" i="15"/>
  <c r="E171" i="15"/>
  <c r="F171" i="15"/>
  <c r="J171" i="15"/>
  <c r="D171" i="15"/>
  <c r="I198" i="22"/>
  <c r="J197" i="22"/>
  <c r="K196" i="22" s="1"/>
  <c r="H197" i="22"/>
  <c r="H196" i="21"/>
  <c r="I197" i="21"/>
  <c r="J196" i="21"/>
  <c r="K195" i="21" s="1"/>
  <c r="C172" i="15"/>
  <c r="K187" i="14"/>
  <c r="H189" i="14"/>
  <c r="K175" i="11"/>
  <c r="L176" i="11"/>
  <c r="M177" i="11"/>
  <c r="P177" i="11"/>
  <c r="H177" i="11"/>
  <c r="O177" i="11"/>
  <c r="I178" i="11"/>
  <c r="N177" i="11"/>
  <c r="J177" i="11"/>
  <c r="K175" i="10"/>
  <c r="L176" i="10"/>
  <c r="M177" i="10"/>
  <c r="P177" i="10"/>
  <c r="H177" i="10"/>
  <c r="O177" i="10"/>
  <c r="I178" i="10"/>
  <c r="N177" i="10"/>
  <c r="J177" i="10"/>
  <c r="N175" i="2"/>
  <c r="O175" i="2" s="1"/>
  <c r="P175" i="2" s="1"/>
  <c r="M176" i="2" s="1"/>
  <c r="L176" i="2"/>
  <c r="K175" i="2"/>
  <c r="J177" i="2"/>
  <c r="H177" i="2"/>
  <c r="I178" i="2"/>
  <c r="I241" i="14" l="1"/>
  <c r="J240" i="14"/>
  <c r="N138" i="21"/>
  <c r="L138" i="21" s="1"/>
  <c r="O138" i="21" s="1"/>
  <c r="P138" i="21" s="1"/>
  <c r="M139" i="21" s="1"/>
  <c r="N136" i="22"/>
  <c r="N110" i="14"/>
  <c r="L110" i="14" s="1"/>
  <c r="L172" i="15"/>
  <c r="E172" i="15"/>
  <c r="F172" i="15"/>
  <c r="J172" i="15"/>
  <c r="D172" i="15"/>
  <c r="I199" i="22"/>
  <c r="J198" i="22"/>
  <c r="K197" i="22" s="1"/>
  <c r="H198" i="22"/>
  <c r="I198" i="21"/>
  <c r="J197" i="21"/>
  <c r="K196" i="21" s="1"/>
  <c r="H197" i="21"/>
  <c r="C173" i="15"/>
  <c r="K188" i="14"/>
  <c r="H190" i="14"/>
  <c r="P178" i="11"/>
  <c r="H178" i="11"/>
  <c r="O178" i="11"/>
  <c r="I179" i="11"/>
  <c r="N178" i="11"/>
  <c r="J178" i="11"/>
  <c r="M178" i="11"/>
  <c r="L177" i="11"/>
  <c r="K176" i="11"/>
  <c r="L177" i="10"/>
  <c r="K176" i="10"/>
  <c r="P178" i="10"/>
  <c r="H178" i="10"/>
  <c r="O178" i="10"/>
  <c r="I179" i="10"/>
  <c r="N178" i="10"/>
  <c r="J178" i="10"/>
  <c r="M178" i="10"/>
  <c r="N176" i="2"/>
  <c r="O176" i="2" s="1"/>
  <c r="P176" i="2" s="1"/>
  <c r="M177" i="2" s="1"/>
  <c r="L177" i="2"/>
  <c r="K176" i="2"/>
  <c r="I179" i="2"/>
  <c r="H178" i="2"/>
  <c r="J178" i="2"/>
  <c r="I242" i="14" l="1"/>
  <c r="J241" i="14"/>
  <c r="N139" i="21"/>
  <c r="L139" i="21" s="1"/>
  <c r="O139" i="21" s="1"/>
  <c r="P139" i="21" s="1"/>
  <c r="M140" i="21" s="1"/>
  <c r="L136" i="22"/>
  <c r="O136" i="22" s="1"/>
  <c r="P136" i="22" s="1"/>
  <c r="M137" i="22" s="1"/>
  <c r="O110" i="14"/>
  <c r="P110" i="14" s="1"/>
  <c r="M111" i="14" s="1"/>
  <c r="L173" i="15"/>
  <c r="E173" i="15"/>
  <c r="F173" i="15"/>
  <c r="J173" i="15"/>
  <c r="D173" i="15"/>
  <c r="H199" i="22"/>
  <c r="I200" i="22"/>
  <c r="J199" i="22"/>
  <c r="K198" i="22" s="1"/>
  <c r="I199" i="21"/>
  <c r="J198" i="21"/>
  <c r="K197" i="21" s="1"/>
  <c r="H198" i="21"/>
  <c r="C174" i="15"/>
  <c r="K189" i="14"/>
  <c r="H191" i="14"/>
  <c r="O179" i="11"/>
  <c r="I180" i="11"/>
  <c r="N179" i="11"/>
  <c r="J179" i="11"/>
  <c r="M179" i="11"/>
  <c r="P179" i="11"/>
  <c r="H179" i="11"/>
  <c r="L178" i="11"/>
  <c r="K177" i="11"/>
  <c r="L178" i="10"/>
  <c r="K177" i="10"/>
  <c r="O179" i="10"/>
  <c r="I180" i="10"/>
  <c r="N179" i="10"/>
  <c r="J179" i="10"/>
  <c r="M179" i="10"/>
  <c r="P179" i="10"/>
  <c r="H179" i="10"/>
  <c r="N177" i="2"/>
  <c r="O177" i="2" s="1"/>
  <c r="P177" i="2" s="1"/>
  <c r="M178" i="2" s="1"/>
  <c r="H179" i="2"/>
  <c r="I180" i="2"/>
  <c r="J179" i="2"/>
  <c r="L178" i="2"/>
  <c r="K177" i="2"/>
  <c r="I243" i="14" l="1"/>
  <c r="J242" i="14"/>
  <c r="N140" i="21"/>
  <c r="L140" i="21" s="1"/>
  <c r="O140" i="21" s="1"/>
  <c r="P140" i="21" s="1"/>
  <c r="M141" i="21" s="1"/>
  <c r="N137" i="22"/>
  <c r="N111" i="14"/>
  <c r="L111" i="14" s="1"/>
  <c r="L174" i="15"/>
  <c r="E174" i="15"/>
  <c r="F174" i="15"/>
  <c r="J174" i="15"/>
  <c r="D174" i="15"/>
  <c r="I201" i="22"/>
  <c r="J200" i="22"/>
  <c r="K199" i="22" s="1"/>
  <c r="H200" i="22"/>
  <c r="I200" i="21"/>
  <c r="J199" i="21"/>
  <c r="K198" i="21" s="1"/>
  <c r="H199" i="21"/>
  <c r="C175" i="15"/>
  <c r="K190" i="14"/>
  <c r="H192" i="14"/>
  <c r="K178" i="11"/>
  <c r="L179" i="11"/>
  <c r="I181" i="11"/>
  <c r="N180" i="11"/>
  <c r="J180" i="11"/>
  <c r="M180" i="11"/>
  <c r="P180" i="11"/>
  <c r="H180" i="11"/>
  <c r="O180" i="11"/>
  <c r="I181" i="10"/>
  <c r="N180" i="10"/>
  <c r="J180" i="10"/>
  <c r="M180" i="10"/>
  <c r="P180" i="10"/>
  <c r="H180" i="10"/>
  <c r="O180" i="10"/>
  <c r="K178" i="10"/>
  <c r="L179" i="10"/>
  <c r="N178" i="2"/>
  <c r="O178" i="2" s="1"/>
  <c r="P178" i="2" s="1"/>
  <c r="M179" i="2" s="1"/>
  <c r="L179" i="2"/>
  <c r="K178" i="2"/>
  <c r="I181" i="2"/>
  <c r="J180" i="2"/>
  <c r="H180" i="2"/>
  <c r="I244" i="14" l="1"/>
  <c r="J243" i="14"/>
  <c r="N141" i="21"/>
  <c r="L141" i="21" s="1"/>
  <c r="O141" i="21" s="1"/>
  <c r="P141" i="21" s="1"/>
  <c r="M142" i="21" s="1"/>
  <c r="L137" i="22"/>
  <c r="O137" i="22" s="1"/>
  <c r="P137" i="22" s="1"/>
  <c r="M138" i="22" s="1"/>
  <c r="O111" i="14"/>
  <c r="P111" i="14" s="1"/>
  <c r="M112" i="14" s="1"/>
  <c r="E175" i="15"/>
  <c r="L175" i="15"/>
  <c r="F175" i="15"/>
  <c r="J175" i="15"/>
  <c r="D175" i="15"/>
  <c r="I202" i="22"/>
  <c r="J201" i="22"/>
  <c r="K200" i="22" s="1"/>
  <c r="H201" i="22"/>
  <c r="H200" i="21"/>
  <c r="I201" i="21"/>
  <c r="J200" i="21"/>
  <c r="K199" i="21" s="1"/>
  <c r="C176" i="15"/>
  <c r="K191" i="14"/>
  <c r="H193" i="14"/>
  <c r="M181" i="11"/>
  <c r="P181" i="11"/>
  <c r="H181" i="11"/>
  <c r="O181" i="11"/>
  <c r="N181" i="11"/>
  <c r="J181" i="11"/>
  <c r="I182" i="11"/>
  <c r="K179" i="11"/>
  <c r="L180" i="11"/>
  <c r="K179" i="10"/>
  <c r="L180" i="10"/>
  <c r="M181" i="10"/>
  <c r="P181" i="10"/>
  <c r="H181" i="10"/>
  <c r="O181" i="10"/>
  <c r="I182" i="10"/>
  <c r="N181" i="10"/>
  <c r="J181" i="10"/>
  <c r="N179" i="2"/>
  <c r="O179" i="2" s="1"/>
  <c r="P179" i="2" s="1"/>
  <c r="M180" i="2" s="1"/>
  <c r="L180" i="2"/>
  <c r="K179" i="2"/>
  <c r="J181" i="2"/>
  <c r="H181" i="2"/>
  <c r="I182" i="2"/>
  <c r="I245" i="14" l="1"/>
  <c r="J244" i="14"/>
  <c r="N142" i="21"/>
  <c r="L142" i="21" s="1"/>
  <c r="O142" i="21" s="1"/>
  <c r="P142" i="21" s="1"/>
  <c r="M143" i="21" s="1"/>
  <c r="N138" i="22"/>
  <c r="N112" i="14"/>
  <c r="L112" i="14" s="1"/>
  <c r="L176" i="15"/>
  <c r="E176" i="15"/>
  <c r="F176" i="15"/>
  <c r="J176" i="15"/>
  <c r="D176" i="15"/>
  <c r="I203" i="22"/>
  <c r="J202" i="22"/>
  <c r="K201" i="22" s="1"/>
  <c r="H202" i="22"/>
  <c r="I202" i="21"/>
  <c r="J201" i="21"/>
  <c r="K200" i="21" s="1"/>
  <c r="H201" i="21"/>
  <c r="C177" i="15"/>
  <c r="K192" i="14"/>
  <c r="H194" i="14"/>
  <c r="L181" i="11"/>
  <c r="K180" i="11"/>
  <c r="P182" i="11"/>
  <c r="H182" i="11"/>
  <c r="O182" i="11"/>
  <c r="I183" i="11"/>
  <c r="N182" i="11"/>
  <c r="J182" i="11"/>
  <c r="M182" i="11"/>
  <c r="P182" i="10"/>
  <c r="H182" i="10"/>
  <c r="O182" i="10"/>
  <c r="I183" i="10"/>
  <c r="N182" i="10"/>
  <c r="J182" i="10"/>
  <c r="M182" i="10"/>
  <c r="L181" i="10"/>
  <c r="K180" i="10"/>
  <c r="N180" i="2"/>
  <c r="O180" i="2" s="1"/>
  <c r="P180" i="2" s="1"/>
  <c r="M181" i="2" s="1"/>
  <c r="I183" i="2"/>
  <c r="J182" i="2"/>
  <c r="H182" i="2"/>
  <c r="L181" i="2"/>
  <c r="K180" i="2"/>
  <c r="I246" i="14" l="1"/>
  <c r="J245" i="14"/>
  <c r="N143" i="21"/>
  <c r="L143" i="21" s="1"/>
  <c r="O143" i="21" s="1"/>
  <c r="P143" i="21" s="1"/>
  <c r="M144" i="21" s="1"/>
  <c r="L138" i="22"/>
  <c r="O138" i="22" s="1"/>
  <c r="P138" i="22" s="1"/>
  <c r="M139" i="22" s="1"/>
  <c r="O112" i="14"/>
  <c r="P112" i="14" s="1"/>
  <c r="M113" i="14" s="1"/>
  <c r="L177" i="15"/>
  <c r="E177" i="15"/>
  <c r="F177" i="15"/>
  <c r="J177" i="15"/>
  <c r="D177" i="15"/>
  <c r="H203" i="22"/>
  <c r="I204" i="22"/>
  <c r="J203" i="22"/>
  <c r="K202" i="22" s="1"/>
  <c r="I203" i="21"/>
  <c r="J202" i="21"/>
  <c r="K201" i="21" s="1"/>
  <c r="H202" i="21"/>
  <c r="C178" i="15"/>
  <c r="K193" i="14"/>
  <c r="H195" i="14"/>
  <c r="O183" i="11"/>
  <c r="I184" i="11"/>
  <c r="N183" i="11"/>
  <c r="J183" i="11"/>
  <c r="M183" i="11"/>
  <c r="H183" i="11"/>
  <c r="P183" i="11"/>
  <c r="L182" i="11"/>
  <c r="K181" i="11"/>
  <c r="O183" i="10"/>
  <c r="I184" i="10"/>
  <c r="N183" i="10"/>
  <c r="J183" i="10"/>
  <c r="M183" i="10"/>
  <c r="P183" i="10"/>
  <c r="H183" i="10"/>
  <c r="L182" i="10"/>
  <c r="K181" i="10"/>
  <c r="N181" i="2"/>
  <c r="O181" i="2" s="1"/>
  <c r="P181" i="2" s="1"/>
  <c r="M182" i="2" s="1"/>
  <c r="K181" i="2"/>
  <c r="L182" i="2"/>
  <c r="I184" i="2"/>
  <c r="H183" i="2"/>
  <c r="J183" i="2"/>
  <c r="I247" i="14" l="1"/>
  <c r="J246" i="14"/>
  <c r="N139" i="22"/>
  <c r="N144" i="21"/>
  <c r="L144" i="21" s="1"/>
  <c r="N113" i="14"/>
  <c r="L113" i="14" s="1"/>
  <c r="L178" i="15"/>
  <c r="E178" i="15"/>
  <c r="F178" i="15"/>
  <c r="J178" i="15"/>
  <c r="D178" i="15"/>
  <c r="I205" i="22"/>
  <c r="J204" i="22"/>
  <c r="K203" i="22" s="1"/>
  <c r="H204" i="22"/>
  <c r="I204" i="21"/>
  <c r="J203" i="21"/>
  <c r="K202" i="21" s="1"/>
  <c r="H203" i="21"/>
  <c r="C179" i="15"/>
  <c r="K194" i="14"/>
  <c r="H196" i="14"/>
  <c r="K182" i="11"/>
  <c r="L183" i="11"/>
  <c r="I185" i="11"/>
  <c r="N184" i="11"/>
  <c r="J184" i="11"/>
  <c r="M184" i="11"/>
  <c r="P184" i="11"/>
  <c r="H184" i="11"/>
  <c r="O184" i="11"/>
  <c r="K182" i="10"/>
  <c r="L183" i="10"/>
  <c r="I185" i="10"/>
  <c r="N184" i="10"/>
  <c r="J184" i="10"/>
  <c r="M184" i="10"/>
  <c r="P184" i="10"/>
  <c r="H184" i="10"/>
  <c r="O184" i="10"/>
  <c r="N182" i="2"/>
  <c r="O182" i="2" s="1"/>
  <c r="P182" i="2" s="1"/>
  <c r="M183" i="2" s="1"/>
  <c r="H184" i="2"/>
  <c r="J184" i="2"/>
  <c r="I185" i="2"/>
  <c r="L183" i="2"/>
  <c r="K182" i="2"/>
  <c r="I248" i="14" l="1"/>
  <c r="J247" i="14"/>
  <c r="L139" i="22"/>
  <c r="O139" i="22" s="1"/>
  <c r="P139" i="22" s="1"/>
  <c r="M140" i="22" s="1"/>
  <c r="O144" i="21"/>
  <c r="P144" i="21" s="1"/>
  <c r="M145" i="21" s="1"/>
  <c r="O113" i="14"/>
  <c r="P113" i="14" s="1"/>
  <c r="M114" i="14" s="1"/>
  <c r="L179" i="15"/>
  <c r="E179" i="15"/>
  <c r="F179" i="15"/>
  <c r="J179" i="15"/>
  <c r="D179" i="15"/>
  <c r="I206" i="22"/>
  <c r="J205" i="22"/>
  <c r="K204" i="22" s="1"/>
  <c r="H205" i="22"/>
  <c r="I205" i="21"/>
  <c r="J204" i="21"/>
  <c r="K203" i="21" s="1"/>
  <c r="H204" i="21"/>
  <c r="C180" i="15"/>
  <c r="K195" i="14"/>
  <c r="H197" i="14"/>
  <c r="M185" i="11"/>
  <c r="P185" i="11"/>
  <c r="H185" i="11"/>
  <c r="O185" i="11"/>
  <c r="J185" i="11"/>
  <c r="I186" i="11"/>
  <c r="N185" i="11"/>
  <c r="K183" i="11"/>
  <c r="L184" i="11"/>
  <c r="M185" i="10"/>
  <c r="P185" i="10"/>
  <c r="H185" i="10"/>
  <c r="O185" i="10"/>
  <c r="I186" i="10"/>
  <c r="N185" i="10"/>
  <c r="J185" i="10"/>
  <c r="K183" i="10"/>
  <c r="L184" i="10"/>
  <c r="N183" i="2"/>
  <c r="O183" i="2"/>
  <c r="P183" i="2" s="1"/>
  <c r="M184" i="2" s="1"/>
  <c r="K183" i="2"/>
  <c r="L184" i="2"/>
  <c r="J185" i="2"/>
  <c r="I186" i="2"/>
  <c r="H185" i="2"/>
  <c r="I249" i="14" l="1"/>
  <c r="J248" i="14"/>
  <c r="N140" i="22"/>
  <c r="N145" i="21"/>
  <c r="L145" i="21" s="1"/>
  <c r="N114" i="14"/>
  <c r="L114" i="14" s="1"/>
  <c r="L180" i="15"/>
  <c r="E180" i="15"/>
  <c r="F180" i="15"/>
  <c r="J180" i="15"/>
  <c r="D180" i="15"/>
  <c r="I207" i="22"/>
  <c r="J206" i="22"/>
  <c r="K205" i="22" s="1"/>
  <c r="H206" i="22"/>
  <c r="I206" i="21"/>
  <c r="J205" i="21"/>
  <c r="K204" i="21" s="1"/>
  <c r="H205" i="21"/>
  <c r="C181" i="15"/>
  <c r="K196" i="14"/>
  <c r="H198" i="14"/>
  <c r="P186" i="11"/>
  <c r="H186" i="11"/>
  <c r="O186" i="11"/>
  <c r="I187" i="11"/>
  <c r="N186" i="11"/>
  <c r="J186" i="11"/>
  <c r="M186" i="11"/>
  <c r="L185" i="11"/>
  <c r="K184" i="11"/>
  <c r="L185" i="10"/>
  <c r="K184" i="10"/>
  <c r="P186" i="10"/>
  <c r="H186" i="10"/>
  <c r="O186" i="10"/>
  <c r="I187" i="10"/>
  <c r="N186" i="10"/>
  <c r="J186" i="10"/>
  <c r="M186" i="10"/>
  <c r="N184" i="2"/>
  <c r="O184" i="2" s="1"/>
  <c r="P184" i="2" s="1"/>
  <c r="M185" i="2" s="1"/>
  <c r="I187" i="2"/>
  <c r="J186" i="2"/>
  <c r="H186" i="2"/>
  <c r="K184" i="2"/>
  <c r="L185" i="2"/>
  <c r="I250" i="14" l="1"/>
  <c r="J249" i="14"/>
  <c r="L140" i="22"/>
  <c r="O140" i="22" s="1"/>
  <c r="P140" i="22" s="1"/>
  <c r="M141" i="22" s="1"/>
  <c r="O145" i="21"/>
  <c r="P145" i="21" s="1"/>
  <c r="M146" i="21" s="1"/>
  <c r="O114" i="14"/>
  <c r="P114" i="14" s="1"/>
  <c r="M115" i="14" s="1"/>
  <c r="L181" i="15"/>
  <c r="E181" i="15"/>
  <c r="F181" i="15"/>
  <c r="J181" i="15"/>
  <c r="D181" i="15"/>
  <c r="H207" i="22"/>
  <c r="I208" i="22"/>
  <c r="J207" i="22"/>
  <c r="K206" i="22" s="1"/>
  <c r="I207" i="21"/>
  <c r="J206" i="21"/>
  <c r="K205" i="21" s="1"/>
  <c r="H206" i="21"/>
  <c r="C182" i="15"/>
  <c r="K197" i="14"/>
  <c r="H199" i="14"/>
  <c r="O187" i="11"/>
  <c r="I188" i="11"/>
  <c r="N187" i="11"/>
  <c r="J187" i="11"/>
  <c r="M187" i="11"/>
  <c r="H187" i="11"/>
  <c r="P187" i="11"/>
  <c r="L186" i="11"/>
  <c r="K185" i="11"/>
  <c r="L186" i="10"/>
  <c r="K185" i="10"/>
  <c r="O187" i="10"/>
  <c r="I188" i="10"/>
  <c r="N187" i="10"/>
  <c r="J187" i="10"/>
  <c r="M187" i="10"/>
  <c r="P187" i="10"/>
  <c r="H187" i="10"/>
  <c r="N185" i="2"/>
  <c r="O185" i="2"/>
  <c r="P185" i="2" s="1"/>
  <c r="M186" i="2" s="1"/>
  <c r="L186" i="2"/>
  <c r="K185" i="2"/>
  <c r="I188" i="2"/>
  <c r="H187" i="2"/>
  <c r="J187" i="2"/>
  <c r="I251" i="14" l="1"/>
  <c r="J250" i="14"/>
  <c r="N141" i="22"/>
  <c r="N146" i="21"/>
  <c r="L146" i="21" s="1"/>
  <c r="N115" i="14"/>
  <c r="L115" i="14" s="1"/>
  <c r="L182" i="15"/>
  <c r="E182" i="15"/>
  <c r="F182" i="15"/>
  <c r="J182" i="15"/>
  <c r="D182" i="15"/>
  <c r="I209" i="22"/>
  <c r="J208" i="22"/>
  <c r="K207" i="22" s="1"/>
  <c r="H208" i="22"/>
  <c r="I208" i="21"/>
  <c r="J207" i="21"/>
  <c r="K206" i="21" s="1"/>
  <c r="H207" i="21"/>
  <c r="C183" i="15"/>
  <c r="K198" i="14"/>
  <c r="H200" i="14"/>
  <c r="I189" i="11"/>
  <c r="N188" i="11"/>
  <c r="J188" i="11"/>
  <c r="M188" i="11"/>
  <c r="P188" i="11"/>
  <c r="H188" i="11"/>
  <c r="O188" i="11"/>
  <c r="K186" i="11"/>
  <c r="L187" i="11"/>
  <c r="I189" i="10"/>
  <c r="N188" i="10"/>
  <c r="J188" i="10"/>
  <c r="M188" i="10"/>
  <c r="P188" i="10"/>
  <c r="H188" i="10"/>
  <c r="O188" i="10"/>
  <c r="K186" i="10"/>
  <c r="L187" i="10"/>
  <c r="N186" i="2"/>
  <c r="O186" i="2"/>
  <c r="P186" i="2" s="1"/>
  <c r="M187" i="2" s="1"/>
  <c r="J188" i="2"/>
  <c r="H188" i="2"/>
  <c r="I189" i="2"/>
  <c r="L187" i="2"/>
  <c r="K186" i="2"/>
  <c r="I252" i="14" l="1"/>
  <c r="J251" i="14"/>
  <c r="L141" i="22"/>
  <c r="O141" i="22" s="1"/>
  <c r="P141" i="22" s="1"/>
  <c r="M142" i="22" s="1"/>
  <c r="O146" i="21"/>
  <c r="P146" i="21" s="1"/>
  <c r="M147" i="21" s="1"/>
  <c r="O115" i="14"/>
  <c r="P115" i="14" s="1"/>
  <c r="M116" i="14" s="1"/>
  <c r="L183" i="15"/>
  <c r="E183" i="15"/>
  <c r="F183" i="15"/>
  <c r="J183" i="15"/>
  <c r="D183" i="15"/>
  <c r="I210" i="22"/>
  <c r="J209" i="22"/>
  <c r="K208" i="22" s="1"/>
  <c r="H209" i="22"/>
  <c r="I209" i="21"/>
  <c r="J208" i="21"/>
  <c r="K207" i="21" s="1"/>
  <c r="H208" i="21"/>
  <c r="C184" i="15"/>
  <c r="K199" i="14"/>
  <c r="H201" i="14"/>
  <c r="K187" i="11"/>
  <c r="L188" i="11"/>
  <c r="M189" i="11"/>
  <c r="P189" i="11"/>
  <c r="H189" i="11"/>
  <c r="O189" i="11"/>
  <c r="I190" i="11"/>
  <c r="N189" i="11"/>
  <c r="J189" i="11"/>
  <c r="K187" i="10"/>
  <c r="L188" i="10"/>
  <c r="M189" i="10"/>
  <c r="P189" i="10"/>
  <c r="H189" i="10"/>
  <c r="O189" i="10"/>
  <c r="I190" i="10"/>
  <c r="N189" i="10"/>
  <c r="J189" i="10"/>
  <c r="N187" i="2"/>
  <c r="O187" i="2" s="1"/>
  <c r="P187" i="2" s="1"/>
  <c r="M188" i="2" s="1"/>
  <c r="I190" i="2"/>
  <c r="J189" i="2"/>
  <c r="H189" i="2"/>
  <c r="L188" i="2"/>
  <c r="K187" i="2"/>
  <c r="I253" i="14" l="1"/>
  <c r="J252" i="14"/>
  <c r="N142" i="22"/>
  <c r="N147" i="21"/>
  <c r="L147" i="21" s="1"/>
  <c r="N116" i="14"/>
  <c r="L116" i="14" s="1"/>
  <c r="L184" i="15"/>
  <c r="E184" i="15"/>
  <c r="F184" i="15"/>
  <c r="J184" i="15"/>
  <c r="D184" i="15"/>
  <c r="I211" i="22"/>
  <c r="J210" i="22"/>
  <c r="K209" i="22" s="1"/>
  <c r="H210" i="22"/>
  <c r="I210" i="21"/>
  <c r="J209" i="21"/>
  <c r="K208" i="21" s="1"/>
  <c r="H209" i="21"/>
  <c r="C185" i="15"/>
  <c r="K200" i="14"/>
  <c r="H202" i="14"/>
  <c r="P190" i="11"/>
  <c r="H190" i="11"/>
  <c r="O190" i="11"/>
  <c r="I191" i="11"/>
  <c r="N190" i="11"/>
  <c r="J190" i="11"/>
  <c r="M190" i="11"/>
  <c r="L189" i="11"/>
  <c r="K188" i="11"/>
  <c r="L189" i="10"/>
  <c r="K188" i="10"/>
  <c r="P190" i="10"/>
  <c r="H190" i="10"/>
  <c r="O190" i="10"/>
  <c r="I191" i="10"/>
  <c r="N190" i="10"/>
  <c r="J190" i="10"/>
  <c r="M190" i="10"/>
  <c r="N188" i="2"/>
  <c r="O188" i="2"/>
  <c r="P188" i="2" s="1"/>
  <c r="M189" i="2" s="1"/>
  <c r="H190" i="2"/>
  <c r="J190" i="2"/>
  <c r="I191" i="2"/>
  <c r="L189" i="2"/>
  <c r="K188" i="2"/>
  <c r="I254" i="14" l="1"/>
  <c r="J253" i="14"/>
  <c r="L142" i="22"/>
  <c r="O142" i="22" s="1"/>
  <c r="P142" i="22" s="1"/>
  <c r="M143" i="22" s="1"/>
  <c r="O147" i="21"/>
  <c r="P147" i="21" s="1"/>
  <c r="M148" i="21" s="1"/>
  <c r="O116" i="14"/>
  <c r="P116" i="14" s="1"/>
  <c r="M117" i="14" s="1"/>
  <c r="L185" i="15"/>
  <c r="E185" i="15"/>
  <c r="F185" i="15"/>
  <c r="J185" i="15"/>
  <c r="D185" i="15"/>
  <c r="H211" i="22"/>
  <c r="J211" i="22"/>
  <c r="K210" i="22" s="1"/>
  <c r="I212" i="22"/>
  <c r="I211" i="21"/>
  <c r="J210" i="21"/>
  <c r="K209" i="21" s="1"/>
  <c r="H210" i="21"/>
  <c r="C186" i="15"/>
  <c r="K201" i="14"/>
  <c r="H203" i="14"/>
  <c r="O191" i="11"/>
  <c r="I192" i="11"/>
  <c r="N191" i="11"/>
  <c r="J191" i="11"/>
  <c r="M191" i="11"/>
  <c r="P191" i="11"/>
  <c r="H191" i="11"/>
  <c r="L190" i="11"/>
  <c r="K189" i="11"/>
  <c r="L190" i="10"/>
  <c r="K189" i="10"/>
  <c r="O191" i="10"/>
  <c r="I192" i="10"/>
  <c r="N191" i="10"/>
  <c r="J191" i="10"/>
  <c r="M191" i="10"/>
  <c r="P191" i="10"/>
  <c r="H191" i="10"/>
  <c r="N189" i="2"/>
  <c r="O189" i="2" s="1"/>
  <c r="P189" i="2" s="1"/>
  <c r="M190" i="2" s="1"/>
  <c r="I192" i="2"/>
  <c r="H191" i="2"/>
  <c r="J191" i="2"/>
  <c r="L190" i="2"/>
  <c r="K189" i="2"/>
  <c r="I255" i="14" l="1"/>
  <c r="J254" i="14"/>
  <c r="N143" i="22"/>
  <c r="N148" i="21"/>
  <c r="L148" i="21" s="1"/>
  <c r="N117" i="14"/>
  <c r="L117" i="14" s="1"/>
  <c r="L186" i="15"/>
  <c r="E186" i="15"/>
  <c r="F186" i="15"/>
  <c r="J186" i="15"/>
  <c r="D186" i="15"/>
  <c r="I213" i="22"/>
  <c r="J212" i="22"/>
  <c r="K211" i="22" s="1"/>
  <c r="H212" i="22"/>
  <c r="I212" i="21"/>
  <c r="J211" i="21"/>
  <c r="K210" i="21" s="1"/>
  <c r="H211" i="21"/>
  <c r="C187" i="15"/>
  <c r="K202" i="14"/>
  <c r="H204" i="14"/>
  <c r="K190" i="11"/>
  <c r="L191" i="11"/>
  <c r="I193" i="11"/>
  <c r="N192" i="11"/>
  <c r="J192" i="11"/>
  <c r="M192" i="11"/>
  <c r="P192" i="11"/>
  <c r="H192" i="11"/>
  <c r="O192" i="11"/>
  <c r="I193" i="10"/>
  <c r="N192" i="10"/>
  <c r="J192" i="10"/>
  <c r="M192" i="10"/>
  <c r="P192" i="10"/>
  <c r="H192" i="10"/>
  <c r="O192" i="10"/>
  <c r="K190" i="10"/>
  <c r="L191" i="10"/>
  <c r="N190" i="2"/>
  <c r="O190" i="2" s="1"/>
  <c r="P190" i="2" s="1"/>
  <c r="M191" i="2" s="1"/>
  <c r="I193" i="2"/>
  <c r="H192" i="2"/>
  <c r="J192" i="2"/>
  <c r="L191" i="2"/>
  <c r="K190" i="2"/>
  <c r="I256" i="14" l="1"/>
  <c r="J255" i="14"/>
  <c r="L143" i="22"/>
  <c r="O143" i="22" s="1"/>
  <c r="P143" i="22" s="1"/>
  <c r="M144" i="22" s="1"/>
  <c r="O148" i="21"/>
  <c r="P148" i="21" s="1"/>
  <c r="M149" i="21" s="1"/>
  <c r="O117" i="14"/>
  <c r="P117" i="14" s="1"/>
  <c r="M118" i="14" s="1"/>
  <c r="L187" i="15"/>
  <c r="E187" i="15"/>
  <c r="F187" i="15"/>
  <c r="J187" i="15"/>
  <c r="D187" i="15"/>
  <c r="I214" i="22"/>
  <c r="J213" i="22"/>
  <c r="K212" i="22" s="1"/>
  <c r="H213" i="22"/>
  <c r="I213" i="21"/>
  <c r="J212" i="21"/>
  <c r="K211" i="21" s="1"/>
  <c r="H212" i="21"/>
  <c r="C188" i="15"/>
  <c r="K203" i="14"/>
  <c r="H205" i="14"/>
  <c r="M193" i="11"/>
  <c r="P193" i="11"/>
  <c r="H193" i="11"/>
  <c r="O193" i="11"/>
  <c r="I194" i="11"/>
  <c r="N193" i="11"/>
  <c r="J193" i="11"/>
  <c r="K191" i="11"/>
  <c r="L192" i="11"/>
  <c r="K191" i="10"/>
  <c r="L192" i="10"/>
  <c r="M193" i="10"/>
  <c r="P193" i="10"/>
  <c r="H193" i="10"/>
  <c r="O193" i="10"/>
  <c r="I194" i="10"/>
  <c r="N193" i="10"/>
  <c r="J193" i="10"/>
  <c r="N191" i="2"/>
  <c r="O191" i="2"/>
  <c r="P191" i="2" s="1"/>
  <c r="M192" i="2" s="1"/>
  <c r="L192" i="2"/>
  <c r="K191" i="2"/>
  <c r="J193" i="2"/>
  <c r="I194" i="2"/>
  <c r="H193" i="2"/>
  <c r="I257" i="14" l="1"/>
  <c r="J256" i="14"/>
  <c r="N144" i="22"/>
  <c r="N149" i="21"/>
  <c r="L149" i="21" s="1"/>
  <c r="N118" i="14"/>
  <c r="L118" i="14" s="1"/>
  <c r="L188" i="15"/>
  <c r="E188" i="15"/>
  <c r="F188" i="15"/>
  <c r="J188" i="15"/>
  <c r="D188" i="15"/>
  <c r="I215" i="22"/>
  <c r="J214" i="22"/>
  <c r="K213" i="22" s="1"/>
  <c r="H214" i="22"/>
  <c r="I214" i="21"/>
  <c r="J213" i="21"/>
  <c r="K212" i="21" s="1"/>
  <c r="H213" i="21"/>
  <c r="C189" i="15"/>
  <c r="K204" i="14"/>
  <c r="H206" i="14"/>
  <c r="L193" i="11"/>
  <c r="K192" i="11"/>
  <c r="P194" i="11"/>
  <c r="H194" i="11"/>
  <c r="O194" i="11"/>
  <c r="I195" i="11"/>
  <c r="N194" i="11"/>
  <c r="J194" i="11"/>
  <c r="M194" i="11"/>
  <c r="L193" i="10"/>
  <c r="K192" i="10"/>
  <c r="P194" i="10"/>
  <c r="H194" i="10"/>
  <c r="O194" i="10"/>
  <c r="I195" i="10"/>
  <c r="N194" i="10"/>
  <c r="J194" i="10"/>
  <c r="M194" i="10"/>
  <c r="N192" i="2"/>
  <c r="O192" i="2" s="1"/>
  <c r="P192" i="2" s="1"/>
  <c r="M193" i="2" s="1"/>
  <c r="J194" i="2"/>
  <c r="H194" i="2"/>
  <c r="I195" i="2"/>
  <c r="K192" i="2"/>
  <c r="L193" i="2"/>
  <c r="G11" i="15" l="1"/>
  <c r="G15" i="15"/>
  <c r="G19" i="15"/>
  <c r="G23" i="15"/>
  <c r="G27" i="15"/>
  <c r="G12" i="15"/>
  <c r="G16" i="15"/>
  <c r="G20" i="15"/>
  <c r="G24" i="15"/>
  <c r="G28" i="15"/>
  <c r="G13" i="15"/>
  <c r="G17" i="15"/>
  <c r="G21" i="15"/>
  <c r="G25" i="15"/>
  <c r="G10" i="15"/>
  <c r="G14" i="15"/>
  <c r="G18" i="15"/>
  <c r="G22" i="15"/>
  <c r="G26"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I258" i="14"/>
  <c r="J257" i="14"/>
  <c r="L144" i="22"/>
  <c r="O144" i="22" s="1"/>
  <c r="P144" i="22" s="1"/>
  <c r="M145" i="22" s="1"/>
  <c r="O149" i="21"/>
  <c r="P149" i="21" s="1"/>
  <c r="M150" i="21" s="1"/>
  <c r="G99" i="15"/>
  <c r="O118" i="14"/>
  <c r="P118" i="14" s="1"/>
  <c r="M119" i="14" s="1"/>
  <c r="L189" i="15"/>
  <c r="E189" i="15"/>
  <c r="F189" i="15"/>
  <c r="J189" i="15"/>
  <c r="D189" i="15"/>
  <c r="H215" i="22"/>
  <c r="I216" i="22"/>
  <c r="J215" i="22"/>
  <c r="K214" i="22" s="1"/>
  <c r="I215" i="21"/>
  <c r="J214" i="21"/>
  <c r="K213" i="21" s="1"/>
  <c r="H214" i="21"/>
  <c r="C190" i="15"/>
  <c r="K205" i="14"/>
  <c r="H207" i="14"/>
  <c r="O195" i="11"/>
  <c r="I196" i="11"/>
  <c r="N195" i="11"/>
  <c r="J195" i="11"/>
  <c r="M195" i="11"/>
  <c r="P195" i="11"/>
  <c r="H195" i="11"/>
  <c r="L194" i="11"/>
  <c r="K193" i="11"/>
  <c r="L194" i="10"/>
  <c r="K193" i="10"/>
  <c r="O195" i="10"/>
  <c r="I196" i="10"/>
  <c r="N195" i="10"/>
  <c r="J195" i="10"/>
  <c r="M195" i="10"/>
  <c r="P195" i="10"/>
  <c r="H195" i="10"/>
  <c r="N193" i="2"/>
  <c r="O193" i="2" s="1"/>
  <c r="P193" i="2" s="1"/>
  <c r="M194" i="2" s="1"/>
  <c r="I196" i="2"/>
  <c r="J195" i="2"/>
  <c r="H195" i="2"/>
  <c r="L194" i="2"/>
  <c r="K193" i="2"/>
  <c r="I259" i="14" l="1"/>
  <c r="J258" i="14"/>
  <c r="N145" i="22"/>
  <c r="N150" i="21"/>
  <c r="L150" i="21" s="1"/>
  <c r="N119" i="14"/>
  <c r="L119" i="14" s="1"/>
  <c r="L190" i="15"/>
  <c r="E190" i="15"/>
  <c r="F190" i="15"/>
  <c r="J190" i="15"/>
  <c r="D190" i="15"/>
  <c r="I217" i="22"/>
  <c r="J216" i="22"/>
  <c r="K215" i="22" s="1"/>
  <c r="H216" i="22"/>
  <c r="I216" i="21"/>
  <c r="J215" i="21"/>
  <c r="K214" i="21" s="1"/>
  <c r="H215" i="21"/>
  <c r="C191" i="15"/>
  <c r="K206" i="14"/>
  <c r="H208" i="14"/>
  <c r="I197" i="11"/>
  <c r="N196" i="11"/>
  <c r="J196" i="11"/>
  <c r="M196" i="11"/>
  <c r="P196" i="11"/>
  <c r="H196" i="11"/>
  <c r="O196" i="11"/>
  <c r="K194" i="11"/>
  <c r="L195" i="11"/>
  <c r="I197" i="10"/>
  <c r="N196" i="10"/>
  <c r="J196" i="10"/>
  <c r="M196" i="10"/>
  <c r="P196" i="10"/>
  <c r="H196" i="10"/>
  <c r="O196" i="10"/>
  <c r="K194" i="10"/>
  <c r="L195" i="10"/>
  <c r="N194" i="2"/>
  <c r="O194" i="2" s="1"/>
  <c r="P194" i="2" s="1"/>
  <c r="M195" i="2" s="1"/>
  <c r="L195" i="2"/>
  <c r="K194" i="2"/>
  <c r="J196" i="2"/>
  <c r="H196" i="2"/>
  <c r="I197" i="2"/>
  <c r="I260" i="14" l="1"/>
  <c r="J259" i="14"/>
  <c r="L145" i="22"/>
  <c r="O145" i="22" s="1"/>
  <c r="P145" i="22" s="1"/>
  <c r="M146" i="22" s="1"/>
  <c r="O150" i="21"/>
  <c r="P150" i="21" s="1"/>
  <c r="M151" i="21" s="1"/>
  <c r="G100" i="15"/>
  <c r="O119" i="14"/>
  <c r="P119" i="14" s="1"/>
  <c r="M120" i="14" s="1"/>
  <c r="L191" i="15"/>
  <c r="E191" i="15"/>
  <c r="F191" i="15"/>
  <c r="J191" i="15"/>
  <c r="D191" i="15"/>
  <c r="I218" i="22"/>
  <c r="J217" i="22"/>
  <c r="K216" i="22" s="1"/>
  <c r="H217" i="22"/>
  <c r="I217" i="21"/>
  <c r="J216" i="21"/>
  <c r="K215" i="21" s="1"/>
  <c r="H216" i="21"/>
  <c r="C192" i="15"/>
  <c r="K207" i="14"/>
  <c r="H209" i="14"/>
  <c r="K195" i="11"/>
  <c r="L196" i="11"/>
  <c r="M197" i="11"/>
  <c r="P197" i="11"/>
  <c r="H197" i="11"/>
  <c r="O197" i="11"/>
  <c r="N197" i="11"/>
  <c r="J197" i="11"/>
  <c r="I198" i="11"/>
  <c r="K195" i="10"/>
  <c r="L196" i="10"/>
  <c r="M197" i="10"/>
  <c r="P197" i="10"/>
  <c r="H197" i="10"/>
  <c r="O197" i="10"/>
  <c r="I198" i="10"/>
  <c r="N197" i="10"/>
  <c r="J197" i="10"/>
  <c r="N195" i="2"/>
  <c r="O195" i="2" s="1"/>
  <c r="P195" i="2" s="1"/>
  <c r="M196" i="2" s="1"/>
  <c r="I198" i="2"/>
  <c r="J197" i="2"/>
  <c r="H197" i="2"/>
  <c r="K195" i="2"/>
  <c r="L196" i="2"/>
  <c r="I261" i="14" l="1"/>
  <c r="J260" i="14"/>
  <c r="N146" i="22"/>
  <c r="N151" i="21"/>
  <c r="L151" i="21" s="1"/>
  <c r="N120" i="14"/>
  <c r="L120" i="14" s="1"/>
  <c r="L192" i="15"/>
  <c r="E192" i="15"/>
  <c r="F192" i="15"/>
  <c r="J192" i="15"/>
  <c r="D192" i="15"/>
  <c r="I219" i="22"/>
  <c r="J218" i="22"/>
  <c r="K217" i="22" s="1"/>
  <c r="H218" i="22"/>
  <c r="I218" i="21"/>
  <c r="J217" i="21"/>
  <c r="K216" i="21" s="1"/>
  <c r="H217" i="21"/>
  <c r="C193" i="15"/>
  <c r="K208" i="14"/>
  <c r="H210" i="14"/>
  <c r="L197" i="11"/>
  <c r="K196" i="11"/>
  <c r="P198" i="11"/>
  <c r="H198" i="11"/>
  <c r="O198" i="11"/>
  <c r="I199" i="11"/>
  <c r="N198" i="11"/>
  <c r="J198" i="11"/>
  <c r="M198" i="11"/>
  <c r="L197" i="10"/>
  <c r="K196" i="10"/>
  <c r="P198" i="10"/>
  <c r="H198" i="10"/>
  <c r="O198" i="10"/>
  <c r="I199" i="10"/>
  <c r="N198" i="10"/>
  <c r="J198" i="10"/>
  <c r="M198" i="10"/>
  <c r="N196" i="2"/>
  <c r="O196" i="2" s="1"/>
  <c r="P196" i="2" s="1"/>
  <c r="M197" i="2" s="1"/>
  <c r="K196" i="2"/>
  <c r="L197" i="2"/>
  <c r="J198" i="2"/>
  <c r="I199" i="2"/>
  <c r="H198" i="2"/>
  <c r="I262" i="14" l="1"/>
  <c r="J261" i="14"/>
  <c r="L146" i="22"/>
  <c r="O146" i="22" s="1"/>
  <c r="P146" i="22" s="1"/>
  <c r="M147" i="22" s="1"/>
  <c r="O151" i="21"/>
  <c r="P151" i="21" s="1"/>
  <c r="M152" i="21" s="1"/>
  <c r="G101" i="15"/>
  <c r="O120" i="14"/>
  <c r="P120" i="14" s="1"/>
  <c r="M121" i="14" s="1"/>
  <c r="L193" i="15"/>
  <c r="E193" i="15"/>
  <c r="F193" i="15"/>
  <c r="J193" i="15"/>
  <c r="D193" i="15"/>
  <c r="H219" i="22"/>
  <c r="I220" i="22"/>
  <c r="J219" i="22"/>
  <c r="K218" i="22" s="1"/>
  <c r="I219" i="21"/>
  <c r="J218" i="21"/>
  <c r="K217" i="21" s="1"/>
  <c r="H218" i="21"/>
  <c r="C194" i="15"/>
  <c r="K209" i="14"/>
  <c r="H211" i="14"/>
  <c r="L198" i="11"/>
  <c r="K197" i="11"/>
  <c r="O199" i="11"/>
  <c r="I200" i="11"/>
  <c r="N199" i="11"/>
  <c r="J199" i="11"/>
  <c r="M199" i="11"/>
  <c r="H199" i="11"/>
  <c r="P199" i="11"/>
  <c r="L198" i="10"/>
  <c r="K197" i="10"/>
  <c r="P199" i="10"/>
  <c r="O199" i="10"/>
  <c r="N199" i="10"/>
  <c r="J199" i="10"/>
  <c r="I200" i="10"/>
  <c r="M199" i="10"/>
  <c r="H199" i="10"/>
  <c r="N197" i="2"/>
  <c r="O197" i="2" s="1"/>
  <c r="P197" i="2" s="1"/>
  <c r="M198" i="2" s="1"/>
  <c r="L198" i="2"/>
  <c r="K197" i="2"/>
  <c r="I200" i="2"/>
  <c r="H199" i="2"/>
  <c r="J199" i="2"/>
  <c r="I263" i="14" l="1"/>
  <c r="J262" i="14"/>
  <c r="N147" i="22"/>
  <c r="N152" i="21"/>
  <c r="L152" i="21" s="1"/>
  <c r="N121" i="14"/>
  <c r="L121" i="14" s="1"/>
  <c r="L194" i="15"/>
  <c r="E194" i="15"/>
  <c r="F194" i="15"/>
  <c r="J194" i="15"/>
  <c r="D194" i="15"/>
  <c r="I221" i="22"/>
  <c r="J220" i="22"/>
  <c r="K219" i="22" s="1"/>
  <c r="H220" i="22"/>
  <c r="I220" i="21"/>
  <c r="J219" i="21"/>
  <c r="K218" i="21" s="1"/>
  <c r="H219" i="21"/>
  <c r="C195" i="15"/>
  <c r="K210" i="14"/>
  <c r="H212" i="14"/>
  <c r="I201" i="11"/>
  <c r="N200" i="11"/>
  <c r="J200" i="11"/>
  <c r="M200" i="11"/>
  <c r="P200" i="11"/>
  <c r="H200" i="11"/>
  <c r="O200" i="11"/>
  <c r="K198" i="11"/>
  <c r="L199" i="11"/>
  <c r="O200" i="10"/>
  <c r="P200" i="10"/>
  <c r="J200" i="10"/>
  <c r="N200" i="10"/>
  <c r="I201" i="10"/>
  <c r="M200" i="10"/>
  <c r="H200" i="10"/>
  <c r="K198" i="10"/>
  <c r="L199" i="10"/>
  <c r="N198" i="2"/>
  <c r="O198" i="2" s="1"/>
  <c r="P198" i="2" s="1"/>
  <c r="M199" i="2" s="1"/>
  <c r="L199" i="2"/>
  <c r="K198" i="2"/>
  <c r="H200" i="2"/>
  <c r="I201" i="2"/>
  <c r="J200" i="2"/>
  <c r="I264" i="14" l="1"/>
  <c r="J263" i="14"/>
  <c r="L147" i="22"/>
  <c r="O147" i="22" s="1"/>
  <c r="P147" i="22" s="1"/>
  <c r="M148" i="22" s="1"/>
  <c r="O152" i="21"/>
  <c r="P152" i="21" s="1"/>
  <c r="M153" i="21" s="1"/>
  <c r="G102" i="15"/>
  <c r="O121" i="14"/>
  <c r="P121" i="14" s="1"/>
  <c r="M122" i="14" s="1"/>
  <c r="L195" i="15"/>
  <c r="E195" i="15"/>
  <c r="F195" i="15"/>
  <c r="J195" i="15"/>
  <c r="D195" i="15"/>
  <c r="I222" i="22"/>
  <c r="J221" i="22"/>
  <c r="K220" i="22" s="1"/>
  <c r="H221" i="22"/>
  <c r="I221" i="21"/>
  <c r="J220" i="21"/>
  <c r="K219" i="21" s="1"/>
  <c r="H220" i="21"/>
  <c r="C196" i="15"/>
  <c r="K211" i="14"/>
  <c r="H213" i="14"/>
  <c r="K199" i="11"/>
  <c r="L200" i="11"/>
  <c r="M201" i="11"/>
  <c r="P201" i="11"/>
  <c r="H201" i="11"/>
  <c r="O201" i="11"/>
  <c r="J201" i="11"/>
  <c r="I202" i="11"/>
  <c r="N201" i="11"/>
  <c r="I202" i="10"/>
  <c r="N201" i="10"/>
  <c r="J201" i="10"/>
  <c r="M201" i="10"/>
  <c r="H201" i="10"/>
  <c r="P201" i="10"/>
  <c r="O201" i="10"/>
  <c r="L200" i="10"/>
  <c r="K199" i="10"/>
  <c r="N199" i="2"/>
  <c r="O199" i="2" s="1"/>
  <c r="P199" i="2" s="1"/>
  <c r="M200" i="2" s="1"/>
  <c r="J201" i="2"/>
  <c r="H201" i="2"/>
  <c r="I202" i="2"/>
  <c r="L200" i="2"/>
  <c r="K199" i="2"/>
  <c r="I265" i="14" l="1"/>
  <c r="J264" i="14"/>
  <c r="N148" i="22"/>
  <c r="N153" i="21"/>
  <c r="L153" i="21" s="1"/>
  <c r="N122" i="14"/>
  <c r="L122" i="14" s="1"/>
  <c r="L196" i="15"/>
  <c r="E196" i="15"/>
  <c r="F196" i="15"/>
  <c r="J196" i="15"/>
  <c r="D196" i="15"/>
  <c r="I223" i="22"/>
  <c r="J222" i="22"/>
  <c r="K221" i="22" s="1"/>
  <c r="H222" i="22"/>
  <c r="I222" i="21"/>
  <c r="J221" i="21"/>
  <c r="K220" i="21" s="1"/>
  <c r="H221" i="21"/>
  <c r="C197" i="15"/>
  <c r="K212" i="14"/>
  <c r="H214" i="14"/>
  <c r="P202" i="11"/>
  <c r="H202" i="11"/>
  <c r="O202" i="11"/>
  <c r="I203" i="11"/>
  <c r="N202" i="11"/>
  <c r="J202" i="11"/>
  <c r="M202" i="11"/>
  <c r="L201" i="11"/>
  <c r="K200" i="11"/>
  <c r="M202" i="10"/>
  <c r="O202" i="10"/>
  <c r="J202" i="10"/>
  <c r="N202" i="10"/>
  <c r="H202" i="10"/>
  <c r="I203" i="10"/>
  <c r="P202" i="10"/>
  <c r="K200" i="10"/>
  <c r="L201" i="10"/>
  <c r="N200" i="2"/>
  <c r="O200" i="2" s="1"/>
  <c r="P200" i="2" s="1"/>
  <c r="M201" i="2" s="1"/>
  <c r="J202" i="2"/>
  <c r="I203" i="2"/>
  <c r="H202" i="2"/>
  <c r="K200" i="2"/>
  <c r="L201" i="2"/>
  <c r="I266" i="14" l="1"/>
  <c r="J265" i="14"/>
  <c r="L148" i="22"/>
  <c r="O148" i="22" s="1"/>
  <c r="P148" i="22" s="1"/>
  <c r="M149" i="22" s="1"/>
  <c r="O153" i="21"/>
  <c r="P153" i="21" s="1"/>
  <c r="M154" i="21" s="1"/>
  <c r="G103" i="15"/>
  <c r="O122" i="14"/>
  <c r="P122" i="14" s="1"/>
  <c r="M123" i="14" s="1"/>
  <c r="L197" i="15"/>
  <c r="E197" i="15"/>
  <c r="F197" i="15"/>
  <c r="J197" i="15"/>
  <c r="D197" i="15"/>
  <c r="H223" i="22"/>
  <c r="I224" i="22"/>
  <c r="J223" i="22"/>
  <c r="K222" i="22" s="1"/>
  <c r="I223" i="21"/>
  <c r="J222" i="21"/>
  <c r="K221" i="21" s="1"/>
  <c r="H222" i="21"/>
  <c r="C198" i="15"/>
  <c r="K213" i="14"/>
  <c r="H215" i="14"/>
  <c r="O203" i="11"/>
  <c r="I204" i="11"/>
  <c r="N203" i="11"/>
  <c r="J203" i="11"/>
  <c r="M203" i="11"/>
  <c r="H203" i="11"/>
  <c r="P203" i="11"/>
  <c r="L202" i="11"/>
  <c r="K201" i="11"/>
  <c r="L202" i="10"/>
  <c r="K201" i="10"/>
  <c r="P203" i="10"/>
  <c r="H203" i="10"/>
  <c r="O203" i="10"/>
  <c r="J203" i="10"/>
  <c r="N203" i="10"/>
  <c r="I204" i="10"/>
  <c r="M203" i="10"/>
  <c r="N201" i="2"/>
  <c r="O201" i="2" s="1"/>
  <c r="P201" i="2" s="1"/>
  <c r="M202" i="2" s="1"/>
  <c r="I204" i="2"/>
  <c r="J203" i="2"/>
  <c r="H203" i="2"/>
  <c r="L202" i="2"/>
  <c r="K201" i="2"/>
  <c r="I267" i="14" l="1"/>
  <c r="J266" i="14"/>
  <c r="N149" i="22"/>
  <c r="N154" i="21"/>
  <c r="L154" i="21" s="1"/>
  <c r="N123" i="14"/>
  <c r="L123" i="14" s="1"/>
  <c r="L198" i="15"/>
  <c r="E198" i="15"/>
  <c r="F198" i="15"/>
  <c r="J198" i="15"/>
  <c r="D198" i="15"/>
  <c r="I225" i="22"/>
  <c r="J224" i="22"/>
  <c r="K223" i="22" s="1"/>
  <c r="H224" i="22"/>
  <c r="I224" i="21"/>
  <c r="J223" i="21"/>
  <c r="K222" i="21" s="1"/>
  <c r="H223" i="21"/>
  <c r="C199" i="15"/>
  <c r="K214" i="14"/>
  <c r="H216" i="14"/>
  <c r="I205" i="11"/>
  <c r="N204" i="11"/>
  <c r="J204" i="11"/>
  <c r="M204" i="11"/>
  <c r="P204" i="11"/>
  <c r="H204" i="11"/>
  <c r="O204" i="11"/>
  <c r="K202" i="11"/>
  <c r="L203" i="11"/>
  <c r="O204" i="10"/>
  <c r="I205" i="10"/>
  <c r="M204" i="10"/>
  <c r="H204" i="10"/>
  <c r="P204" i="10"/>
  <c r="J204" i="10"/>
  <c r="N204" i="10"/>
  <c r="L203" i="10"/>
  <c r="K202" i="10"/>
  <c r="N202" i="2"/>
  <c r="O202" i="2" s="1"/>
  <c r="P202" i="2" s="1"/>
  <c r="M203" i="2" s="1"/>
  <c r="J204" i="2"/>
  <c r="H204" i="2"/>
  <c r="I205" i="2"/>
  <c r="L203" i="2"/>
  <c r="K202" i="2"/>
  <c r="I268" i="14" l="1"/>
  <c r="J267" i="14"/>
  <c r="L149" i="22"/>
  <c r="O149" i="22" s="1"/>
  <c r="P149" i="22" s="1"/>
  <c r="M150" i="22" s="1"/>
  <c r="O154" i="21"/>
  <c r="P154" i="21" s="1"/>
  <c r="M155" i="21" s="1"/>
  <c r="G104" i="15"/>
  <c r="O123" i="14"/>
  <c r="P123" i="14" s="1"/>
  <c r="M124" i="14" s="1"/>
  <c r="L199" i="15"/>
  <c r="E199" i="15"/>
  <c r="F199" i="15"/>
  <c r="J199" i="15"/>
  <c r="D199" i="15"/>
  <c r="I226" i="22"/>
  <c r="J225" i="22"/>
  <c r="K224" i="22" s="1"/>
  <c r="H225" i="22"/>
  <c r="I225" i="21"/>
  <c r="J224" i="21"/>
  <c r="K223" i="21" s="1"/>
  <c r="H224" i="21"/>
  <c r="C200" i="15"/>
  <c r="K215" i="14"/>
  <c r="H217" i="14"/>
  <c r="K203" i="11"/>
  <c r="L204" i="11"/>
  <c r="M205" i="11"/>
  <c r="P205" i="11"/>
  <c r="H205" i="11"/>
  <c r="O205" i="11"/>
  <c r="I206" i="11"/>
  <c r="N205" i="11"/>
  <c r="J205" i="11"/>
  <c r="K203" i="10"/>
  <c r="L204" i="10"/>
  <c r="I206" i="10"/>
  <c r="N205" i="10"/>
  <c r="J205" i="10"/>
  <c r="O205" i="10"/>
  <c r="M205" i="10"/>
  <c r="H205" i="10"/>
  <c r="P205" i="10"/>
  <c r="N203" i="2"/>
  <c r="O203" i="2" s="1"/>
  <c r="P203" i="2" s="1"/>
  <c r="M204" i="2" s="1"/>
  <c r="I206" i="2"/>
  <c r="J205" i="2"/>
  <c r="H205" i="2"/>
  <c r="K203" i="2"/>
  <c r="L204" i="2"/>
  <c r="I269" i="14" l="1"/>
  <c r="J268" i="14"/>
  <c r="N150" i="22"/>
  <c r="L150" i="22" s="1"/>
  <c r="N155" i="21"/>
  <c r="L155" i="21" s="1"/>
  <c r="N124" i="14"/>
  <c r="L124" i="14" s="1"/>
  <c r="L200" i="15"/>
  <c r="E200" i="15"/>
  <c r="F200" i="15"/>
  <c r="J200" i="15"/>
  <c r="D200" i="15"/>
  <c r="I227" i="22"/>
  <c r="J226" i="22"/>
  <c r="K225" i="22" s="1"/>
  <c r="H226" i="22"/>
  <c r="I226" i="21"/>
  <c r="J225" i="21"/>
  <c r="K224" i="21" s="1"/>
  <c r="H225" i="21"/>
  <c r="C201" i="15"/>
  <c r="K216" i="14"/>
  <c r="H218" i="14"/>
  <c r="P206" i="11"/>
  <c r="H206" i="11"/>
  <c r="O206" i="11"/>
  <c r="I207" i="11"/>
  <c r="N206" i="11"/>
  <c r="J206" i="11"/>
  <c r="M206" i="11"/>
  <c r="L205" i="11"/>
  <c r="K204" i="11"/>
  <c r="K204" i="10"/>
  <c r="L205" i="10"/>
  <c r="M206" i="10"/>
  <c r="P206" i="10"/>
  <c r="O206" i="10"/>
  <c r="J206" i="10"/>
  <c r="N206" i="10"/>
  <c r="H206" i="10"/>
  <c r="I207" i="10"/>
  <c r="N204" i="2"/>
  <c r="O204" i="2" s="1"/>
  <c r="P204" i="2" s="1"/>
  <c r="M205" i="2" s="1"/>
  <c r="J206" i="2"/>
  <c r="I207" i="2"/>
  <c r="H206" i="2"/>
  <c r="K204" i="2"/>
  <c r="L205" i="2"/>
  <c r="I270" i="14" l="1"/>
  <c r="J269" i="14"/>
  <c r="O150" i="22"/>
  <c r="P150" i="22" s="1"/>
  <c r="M151" i="22" s="1"/>
  <c r="O155" i="21"/>
  <c r="P155" i="21" s="1"/>
  <c r="M156" i="21" s="1"/>
  <c r="O124" i="14"/>
  <c r="P124" i="14" s="1"/>
  <c r="M125" i="14" s="1"/>
  <c r="G105" i="15"/>
  <c r="L201" i="15"/>
  <c r="E201" i="15"/>
  <c r="F201" i="15"/>
  <c r="J201" i="15"/>
  <c r="D201" i="15"/>
  <c r="H227" i="22"/>
  <c r="I228" i="22"/>
  <c r="J227" i="22"/>
  <c r="K226" i="22" s="1"/>
  <c r="I227" i="21"/>
  <c r="J226" i="21"/>
  <c r="K225" i="21" s="1"/>
  <c r="H226" i="21"/>
  <c r="C202" i="15"/>
  <c r="K217" i="14"/>
  <c r="H219" i="14"/>
  <c r="O207" i="11"/>
  <c r="I208" i="11"/>
  <c r="N207" i="11"/>
  <c r="J207" i="11"/>
  <c r="M207" i="11"/>
  <c r="P207" i="11"/>
  <c r="H207" i="11"/>
  <c r="L206" i="11"/>
  <c r="K205" i="11"/>
  <c r="I208" i="10"/>
  <c r="N207" i="10"/>
  <c r="J207" i="10"/>
  <c r="P207" i="10"/>
  <c r="H207" i="10"/>
  <c r="O207" i="10"/>
  <c r="M207" i="10"/>
  <c r="L206" i="10"/>
  <c r="K205" i="10"/>
  <c r="N205" i="2"/>
  <c r="O205" i="2" s="1"/>
  <c r="P205" i="2" s="1"/>
  <c r="M206" i="2" s="1"/>
  <c r="I208" i="2"/>
  <c r="H207" i="2"/>
  <c r="J207" i="2"/>
  <c r="L206" i="2"/>
  <c r="K205" i="2"/>
  <c r="I271" i="14" l="1"/>
  <c r="J270" i="14"/>
  <c r="N151" i="22"/>
  <c r="N156" i="21"/>
  <c r="L156" i="21" s="1"/>
  <c r="N125" i="14"/>
  <c r="L125" i="14" s="1"/>
  <c r="L202" i="15"/>
  <c r="E202" i="15"/>
  <c r="F202" i="15"/>
  <c r="J202" i="15"/>
  <c r="D202" i="15"/>
  <c r="I229" i="22"/>
  <c r="J228" i="22"/>
  <c r="K227" i="22" s="1"/>
  <c r="H228" i="22"/>
  <c r="I228" i="21"/>
  <c r="J227" i="21"/>
  <c r="K226" i="21" s="1"/>
  <c r="H227" i="21"/>
  <c r="C203" i="15"/>
  <c r="K218" i="14"/>
  <c r="H220" i="14"/>
  <c r="K206" i="11"/>
  <c r="L207" i="11"/>
  <c r="I209" i="11"/>
  <c r="N208" i="11"/>
  <c r="J208" i="11"/>
  <c r="M208" i="11"/>
  <c r="P208" i="11"/>
  <c r="H208" i="11"/>
  <c r="O208" i="11"/>
  <c r="M208" i="10"/>
  <c r="O208" i="10"/>
  <c r="N208" i="10"/>
  <c r="I209" i="10"/>
  <c r="J208" i="10"/>
  <c r="P208" i="10"/>
  <c r="H208" i="10"/>
  <c r="L207" i="10"/>
  <c r="K206" i="10"/>
  <c r="N206" i="2"/>
  <c r="O206" i="2" s="1"/>
  <c r="P206" i="2" s="1"/>
  <c r="M207" i="2" s="1"/>
  <c r="H208" i="2"/>
  <c r="I209" i="2"/>
  <c r="J208" i="2"/>
  <c r="L207" i="2"/>
  <c r="K206" i="2"/>
  <c r="I272" i="14" l="1"/>
  <c r="J271" i="14"/>
  <c r="L151" i="22"/>
  <c r="O151" i="22" s="1"/>
  <c r="P151" i="22" s="1"/>
  <c r="M152" i="22" s="1"/>
  <c r="O156" i="21"/>
  <c r="P156" i="21" s="1"/>
  <c r="M157" i="21" s="1"/>
  <c r="O125" i="14"/>
  <c r="P125" i="14" s="1"/>
  <c r="M126" i="14" s="1"/>
  <c r="G106" i="15"/>
  <c r="L203" i="15"/>
  <c r="E203" i="15"/>
  <c r="F203" i="15"/>
  <c r="J203" i="15"/>
  <c r="D203" i="15"/>
  <c r="I230" i="22"/>
  <c r="J229" i="22"/>
  <c r="K228" i="22" s="1"/>
  <c r="H229" i="22"/>
  <c r="I229" i="21"/>
  <c r="J228" i="21"/>
  <c r="K227" i="21" s="1"/>
  <c r="H228" i="21"/>
  <c r="C204" i="15"/>
  <c r="K219" i="14"/>
  <c r="H221" i="14"/>
  <c r="M209" i="11"/>
  <c r="P209" i="11"/>
  <c r="H209" i="11"/>
  <c r="O209" i="11"/>
  <c r="I210" i="11"/>
  <c r="N209" i="11"/>
  <c r="J209" i="11"/>
  <c r="K207" i="11"/>
  <c r="L208" i="11"/>
  <c r="L208" i="10"/>
  <c r="K207" i="10"/>
  <c r="P209" i="10"/>
  <c r="H209" i="10"/>
  <c r="I210" i="10"/>
  <c r="N209" i="10"/>
  <c r="J209" i="10"/>
  <c r="M209" i="10"/>
  <c r="O209" i="10"/>
  <c r="N207" i="2"/>
  <c r="O207" i="2" s="1"/>
  <c r="P207" i="2" s="1"/>
  <c r="M208" i="2" s="1"/>
  <c r="K207" i="2"/>
  <c r="L208" i="2"/>
  <c r="I210" i="2"/>
  <c r="H209" i="2"/>
  <c r="J209" i="2"/>
  <c r="I273" i="14" l="1"/>
  <c r="J272" i="14"/>
  <c r="N152" i="22"/>
  <c r="N157" i="21"/>
  <c r="L157" i="21" s="1"/>
  <c r="N126" i="14"/>
  <c r="L126" i="14" s="1"/>
  <c r="L204" i="15"/>
  <c r="E204" i="15"/>
  <c r="F204" i="15"/>
  <c r="J204" i="15"/>
  <c r="D204" i="15"/>
  <c r="I231" i="22"/>
  <c r="J230" i="22"/>
  <c r="K229" i="22" s="1"/>
  <c r="H230" i="22"/>
  <c r="I230" i="21"/>
  <c r="J229" i="21"/>
  <c r="K228" i="21" s="1"/>
  <c r="H229" i="21"/>
  <c r="C205" i="15"/>
  <c r="K220" i="14"/>
  <c r="H222" i="14"/>
  <c r="L209" i="11"/>
  <c r="K208" i="11"/>
  <c r="P210" i="11"/>
  <c r="H210" i="11"/>
  <c r="O210" i="11"/>
  <c r="I211" i="11"/>
  <c r="N210" i="11"/>
  <c r="J210" i="11"/>
  <c r="M210" i="11"/>
  <c r="L209" i="10"/>
  <c r="K208" i="10"/>
  <c r="O210" i="10"/>
  <c r="M210" i="10"/>
  <c r="I211" i="10"/>
  <c r="J210" i="10"/>
  <c r="P210" i="10"/>
  <c r="H210" i="10"/>
  <c r="N210" i="10"/>
  <c r="N208" i="2"/>
  <c r="O208" i="2" s="1"/>
  <c r="P208" i="2" s="1"/>
  <c r="M209" i="2" s="1"/>
  <c r="J210" i="2"/>
  <c r="I211" i="2"/>
  <c r="H210" i="2"/>
  <c r="L209" i="2"/>
  <c r="K208" i="2"/>
  <c r="I274" i="14" l="1"/>
  <c r="J273" i="14"/>
  <c r="L152" i="22"/>
  <c r="O152" i="22" s="1"/>
  <c r="P152" i="22" s="1"/>
  <c r="M153" i="22" s="1"/>
  <c r="O157" i="21"/>
  <c r="P157" i="21" s="1"/>
  <c r="M158" i="21" s="1"/>
  <c r="O126" i="14"/>
  <c r="P126" i="14" s="1"/>
  <c r="M127" i="14" s="1"/>
  <c r="G107" i="15"/>
  <c r="L205" i="15"/>
  <c r="E205" i="15"/>
  <c r="F205" i="15"/>
  <c r="J205" i="15"/>
  <c r="D205" i="15"/>
  <c r="H231" i="22"/>
  <c r="I232" i="22"/>
  <c r="J231" i="22"/>
  <c r="K230" i="22" s="1"/>
  <c r="I231" i="21"/>
  <c r="J230" i="21"/>
  <c r="K229" i="21" s="1"/>
  <c r="H230" i="21"/>
  <c r="C206" i="15"/>
  <c r="K221" i="14"/>
  <c r="H223" i="14"/>
  <c r="O211" i="11"/>
  <c r="I212" i="11"/>
  <c r="N211" i="11"/>
  <c r="J211" i="11"/>
  <c r="M211" i="11"/>
  <c r="P211" i="11"/>
  <c r="H211" i="11"/>
  <c r="L210" i="11"/>
  <c r="K209" i="11"/>
  <c r="I212" i="10"/>
  <c r="N211" i="10"/>
  <c r="J211" i="10"/>
  <c r="P211" i="10"/>
  <c r="H211" i="10"/>
  <c r="O211" i="10"/>
  <c r="M211" i="10"/>
  <c r="L210" i="10"/>
  <c r="K209" i="10"/>
  <c r="N209" i="2"/>
  <c r="O209" i="2" s="1"/>
  <c r="P209" i="2" s="1"/>
  <c r="M210" i="2" s="1"/>
  <c r="L210" i="2"/>
  <c r="K209" i="2"/>
  <c r="I212" i="2"/>
  <c r="H211" i="2"/>
  <c r="J211" i="2"/>
  <c r="I275" i="14" l="1"/>
  <c r="J274" i="14"/>
  <c r="N153" i="22"/>
  <c r="N158" i="21"/>
  <c r="L158" i="21" s="1"/>
  <c r="N127" i="14"/>
  <c r="L127" i="14" s="1"/>
  <c r="L206" i="15"/>
  <c r="E206" i="15"/>
  <c r="F206" i="15"/>
  <c r="J206" i="15"/>
  <c r="D206" i="15"/>
  <c r="I233" i="22"/>
  <c r="J232" i="22"/>
  <c r="K231" i="22" s="1"/>
  <c r="H232" i="22"/>
  <c r="I232" i="21"/>
  <c r="J231" i="21"/>
  <c r="K230" i="21" s="1"/>
  <c r="H231" i="21"/>
  <c r="C207" i="15"/>
  <c r="K222" i="14"/>
  <c r="H224" i="14"/>
  <c r="K210" i="11"/>
  <c r="L211" i="11"/>
  <c r="I213" i="11"/>
  <c r="N212" i="11"/>
  <c r="J212" i="11"/>
  <c r="M212" i="11"/>
  <c r="P212" i="11"/>
  <c r="H212" i="11"/>
  <c r="O212" i="11"/>
  <c r="M212" i="10"/>
  <c r="O212" i="10"/>
  <c r="I213" i="10"/>
  <c r="J212" i="10"/>
  <c r="P212" i="10"/>
  <c r="H212" i="10"/>
  <c r="N212" i="10"/>
  <c r="K210" i="10"/>
  <c r="L211" i="10"/>
  <c r="N210" i="2"/>
  <c r="O210" i="2" s="1"/>
  <c r="P210" i="2" s="1"/>
  <c r="M211" i="2" s="1"/>
  <c r="I213" i="2"/>
  <c r="J212" i="2"/>
  <c r="H212" i="2"/>
  <c r="L211" i="2"/>
  <c r="K210" i="2"/>
  <c r="I276" i="14" l="1"/>
  <c r="J275" i="14"/>
  <c r="L153" i="22"/>
  <c r="O153" i="22" s="1"/>
  <c r="P153" i="22" s="1"/>
  <c r="M154" i="22" s="1"/>
  <c r="O158" i="21"/>
  <c r="P158" i="21" s="1"/>
  <c r="M159" i="21" s="1"/>
  <c r="G108" i="15"/>
  <c r="O127" i="14"/>
  <c r="P127" i="14" s="1"/>
  <c r="M128" i="14" s="1"/>
  <c r="L207" i="15"/>
  <c r="E207" i="15"/>
  <c r="F207" i="15"/>
  <c r="J207" i="15"/>
  <c r="D207" i="15"/>
  <c r="I234" i="22"/>
  <c r="J233" i="22"/>
  <c r="K232" i="22" s="1"/>
  <c r="H233" i="22"/>
  <c r="I233" i="21"/>
  <c r="J232" i="21"/>
  <c r="K231" i="21" s="1"/>
  <c r="H232" i="21"/>
  <c r="C208" i="15"/>
  <c r="K223" i="14"/>
  <c r="H225" i="14"/>
  <c r="M213" i="11"/>
  <c r="P213" i="11"/>
  <c r="H213" i="11"/>
  <c r="O213" i="11"/>
  <c r="N213" i="11"/>
  <c r="J213" i="11"/>
  <c r="I214" i="11"/>
  <c r="K211" i="11"/>
  <c r="L212" i="11"/>
  <c r="P213" i="10"/>
  <c r="H213" i="10"/>
  <c r="I214" i="10"/>
  <c r="N213" i="10"/>
  <c r="J213" i="10"/>
  <c r="O213" i="10"/>
  <c r="M213" i="10"/>
  <c r="K211" i="10"/>
  <c r="L212" i="10"/>
  <c r="N211" i="2"/>
  <c r="O211" i="2" s="1"/>
  <c r="P211" i="2" s="1"/>
  <c r="M212" i="2" s="1"/>
  <c r="L212" i="2"/>
  <c r="K211" i="2"/>
  <c r="J213" i="2"/>
  <c r="H213" i="2"/>
  <c r="I214" i="2"/>
  <c r="I277" i="14" l="1"/>
  <c r="J276" i="14"/>
  <c r="N154" i="22"/>
  <c r="N159" i="21"/>
  <c r="L159" i="21" s="1"/>
  <c r="N128" i="14"/>
  <c r="L128" i="14" s="1"/>
  <c r="L208" i="15"/>
  <c r="E208" i="15"/>
  <c r="F208" i="15"/>
  <c r="J208" i="15"/>
  <c r="D208" i="15"/>
  <c r="I235" i="22"/>
  <c r="J234" i="22"/>
  <c r="K233" i="22" s="1"/>
  <c r="H234" i="22"/>
  <c r="I234" i="21"/>
  <c r="J233" i="21"/>
  <c r="K232" i="21" s="1"/>
  <c r="H233" i="21"/>
  <c r="C209" i="15"/>
  <c r="K224" i="14"/>
  <c r="H226" i="14"/>
  <c r="P214" i="11"/>
  <c r="H214" i="11"/>
  <c r="O214" i="11"/>
  <c r="I215" i="11"/>
  <c r="N214" i="11"/>
  <c r="J214" i="11"/>
  <c r="M214" i="11"/>
  <c r="L213" i="11"/>
  <c r="K212" i="11"/>
  <c r="O214" i="10"/>
  <c r="M214" i="10"/>
  <c r="P214" i="10"/>
  <c r="H214" i="10"/>
  <c r="N214" i="10"/>
  <c r="I215" i="10"/>
  <c r="J214" i="10"/>
  <c r="L213" i="10"/>
  <c r="K212" i="10"/>
  <c r="N212" i="2"/>
  <c r="O212" i="2" s="1"/>
  <c r="P212" i="2" s="1"/>
  <c r="M213" i="2" s="1"/>
  <c r="H214" i="2"/>
  <c r="J214" i="2"/>
  <c r="I215" i="2"/>
  <c r="L213" i="2"/>
  <c r="K212" i="2"/>
  <c r="I278" i="14" l="1"/>
  <c r="J277" i="14"/>
  <c r="L154" i="22"/>
  <c r="O154" i="22" s="1"/>
  <c r="P154" i="22" s="1"/>
  <c r="M155" i="22" s="1"/>
  <c r="O159" i="21"/>
  <c r="P159" i="21" s="1"/>
  <c r="M160" i="21" s="1"/>
  <c r="G109" i="15"/>
  <c r="O128" i="14"/>
  <c r="P128" i="14" s="1"/>
  <c r="M129" i="14" s="1"/>
  <c r="L209" i="15"/>
  <c r="E209" i="15"/>
  <c r="F209" i="15"/>
  <c r="J209" i="15"/>
  <c r="D209" i="15"/>
  <c r="H235" i="22"/>
  <c r="I236" i="22"/>
  <c r="J235" i="22"/>
  <c r="K234" i="22" s="1"/>
  <c r="I235" i="21"/>
  <c r="J234" i="21"/>
  <c r="K233" i="21" s="1"/>
  <c r="H234" i="21"/>
  <c r="C210" i="15"/>
  <c r="K225" i="14"/>
  <c r="H227" i="14"/>
  <c r="O215" i="11"/>
  <c r="I216" i="11"/>
  <c r="N215" i="11"/>
  <c r="J215" i="11"/>
  <c r="M215" i="11"/>
  <c r="H215" i="11"/>
  <c r="P215" i="11"/>
  <c r="L214" i="11"/>
  <c r="K213" i="11"/>
  <c r="L214" i="10"/>
  <c r="K213" i="10"/>
  <c r="I216" i="10"/>
  <c r="N215" i="10"/>
  <c r="J215" i="10"/>
  <c r="P215" i="10"/>
  <c r="H215" i="10"/>
  <c r="O215" i="10"/>
  <c r="M215" i="10"/>
  <c r="N213" i="2"/>
  <c r="O213" i="2" s="1"/>
  <c r="P213" i="2" s="1"/>
  <c r="M214" i="2" s="1"/>
  <c r="I216" i="2"/>
  <c r="H215" i="2"/>
  <c r="J215" i="2"/>
  <c r="L214" i="2"/>
  <c r="K213" i="2"/>
  <c r="I279" i="14" l="1"/>
  <c r="J278" i="14"/>
  <c r="N155" i="22"/>
  <c r="N160" i="21"/>
  <c r="L160" i="21" s="1"/>
  <c r="N129" i="14"/>
  <c r="L129" i="14" s="1"/>
  <c r="E210" i="15"/>
  <c r="L210" i="15"/>
  <c r="F210" i="15"/>
  <c r="J210" i="15"/>
  <c r="D210" i="15"/>
  <c r="I237" i="22"/>
  <c r="J236" i="22"/>
  <c r="K235" i="22" s="1"/>
  <c r="H236" i="22"/>
  <c r="I236" i="21"/>
  <c r="J235" i="21"/>
  <c r="K234" i="21" s="1"/>
  <c r="H235" i="21"/>
  <c r="C211" i="15"/>
  <c r="K226" i="14"/>
  <c r="H228" i="14"/>
  <c r="I217" i="11"/>
  <c r="N216" i="11"/>
  <c r="J216" i="11"/>
  <c r="M216" i="11"/>
  <c r="P216" i="11"/>
  <c r="H216" i="11"/>
  <c r="O216" i="11"/>
  <c r="K214" i="11"/>
  <c r="L215" i="11"/>
  <c r="K214" i="10"/>
  <c r="L215" i="10"/>
  <c r="M216" i="10"/>
  <c r="O216" i="10"/>
  <c r="N216" i="10"/>
  <c r="I217" i="10"/>
  <c r="J216" i="10"/>
  <c r="P216" i="10"/>
  <c r="H216" i="10"/>
  <c r="N214" i="2"/>
  <c r="O214" i="2" s="1"/>
  <c r="P214" i="2" s="1"/>
  <c r="M215" i="2" s="1"/>
  <c r="I217" i="2"/>
  <c r="H216" i="2"/>
  <c r="J216" i="2"/>
  <c r="L215" i="2"/>
  <c r="K214" i="2"/>
  <c r="I280" i="14" l="1"/>
  <c r="J279" i="14"/>
  <c r="L155" i="22"/>
  <c r="O155" i="22" s="1"/>
  <c r="P155" i="22" s="1"/>
  <c r="M156" i="22" s="1"/>
  <c r="O160" i="21"/>
  <c r="P160" i="21" s="1"/>
  <c r="M161" i="21" s="1"/>
  <c r="G110" i="15"/>
  <c r="O129" i="14"/>
  <c r="P129" i="14" s="1"/>
  <c r="M130" i="14" s="1"/>
  <c r="L211" i="15"/>
  <c r="E211" i="15"/>
  <c r="F211" i="15"/>
  <c r="J211" i="15"/>
  <c r="D211" i="15"/>
  <c r="I238" i="22"/>
  <c r="J237" i="22"/>
  <c r="K236" i="22" s="1"/>
  <c r="H237" i="22"/>
  <c r="I237" i="21"/>
  <c r="J236" i="21"/>
  <c r="K235" i="21" s="1"/>
  <c r="H236" i="21"/>
  <c r="C212" i="15"/>
  <c r="K227" i="14"/>
  <c r="H229" i="14"/>
  <c r="K215" i="11"/>
  <c r="L216" i="11"/>
  <c r="M217" i="11"/>
  <c r="P217" i="11"/>
  <c r="H217" i="11"/>
  <c r="O217" i="11"/>
  <c r="J217" i="11"/>
  <c r="I218" i="11"/>
  <c r="N217" i="11"/>
  <c r="L216" i="10"/>
  <c r="K215" i="10"/>
  <c r="P217" i="10"/>
  <c r="H217" i="10"/>
  <c r="I218" i="10"/>
  <c r="N217" i="10"/>
  <c r="J217" i="10"/>
  <c r="M217" i="10"/>
  <c r="O217" i="10"/>
  <c r="N215" i="2"/>
  <c r="O215" i="2" s="1"/>
  <c r="P215" i="2" s="1"/>
  <c r="M216" i="2" s="1"/>
  <c r="J217" i="2"/>
  <c r="H217" i="2"/>
  <c r="I218" i="2"/>
  <c r="L216" i="2"/>
  <c r="K215" i="2"/>
  <c r="I281" i="14" l="1"/>
  <c r="J280" i="14"/>
  <c r="N156" i="22"/>
  <c r="N161" i="21"/>
  <c r="L161" i="21" s="1"/>
  <c r="N130" i="14"/>
  <c r="L130" i="14" s="1"/>
  <c r="L212" i="15"/>
  <c r="E212" i="15"/>
  <c r="F212" i="15"/>
  <c r="J212" i="15"/>
  <c r="D212" i="15"/>
  <c r="I239" i="22"/>
  <c r="J238" i="22"/>
  <c r="K237" i="22" s="1"/>
  <c r="H238" i="22"/>
  <c r="I238" i="21"/>
  <c r="J237" i="21"/>
  <c r="K236" i="21" s="1"/>
  <c r="H237" i="21"/>
  <c r="C213" i="15"/>
  <c r="K228" i="14"/>
  <c r="H230" i="14"/>
  <c r="P218" i="11"/>
  <c r="H218" i="11"/>
  <c r="O218" i="11"/>
  <c r="I219" i="11"/>
  <c r="N218" i="11"/>
  <c r="J218" i="11"/>
  <c r="M218" i="11"/>
  <c r="L217" i="11"/>
  <c r="K216" i="11"/>
  <c r="O218" i="10"/>
  <c r="M218" i="10"/>
  <c r="I219" i="10"/>
  <c r="J218" i="10"/>
  <c r="P218" i="10"/>
  <c r="H218" i="10"/>
  <c r="N218" i="10"/>
  <c r="L217" i="10"/>
  <c r="K216" i="10"/>
  <c r="N216" i="2"/>
  <c r="O216" i="2"/>
  <c r="P216" i="2" s="1"/>
  <c r="M217" i="2" s="1"/>
  <c r="K216" i="2"/>
  <c r="L217" i="2"/>
  <c r="J218" i="2"/>
  <c r="I219" i="2"/>
  <c r="H218" i="2"/>
  <c r="I282" i="14" l="1"/>
  <c r="J281" i="14"/>
  <c r="L156" i="22"/>
  <c r="O156" i="22" s="1"/>
  <c r="P156" i="22" s="1"/>
  <c r="M157" i="22" s="1"/>
  <c r="O161" i="21"/>
  <c r="P161" i="21" s="1"/>
  <c r="M162" i="21" s="1"/>
  <c r="G111" i="15"/>
  <c r="O130" i="14"/>
  <c r="P130" i="14" s="1"/>
  <c r="M131" i="14" s="1"/>
  <c r="L213" i="15"/>
  <c r="E213" i="15"/>
  <c r="F213" i="15"/>
  <c r="J213" i="15"/>
  <c r="D213" i="15"/>
  <c r="H239" i="22"/>
  <c r="I240" i="22"/>
  <c r="J239" i="22"/>
  <c r="K238" i="22" s="1"/>
  <c r="I239" i="21"/>
  <c r="J238" i="21"/>
  <c r="K237" i="21" s="1"/>
  <c r="H238" i="21"/>
  <c r="C214" i="15"/>
  <c r="K229" i="14"/>
  <c r="H231" i="14"/>
  <c r="O219" i="11"/>
  <c r="I220" i="11"/>
  <c r="N219" i="11"/>
  <c r="J219" i="11"/>
  <c r="M219" i="11"/>
  <c r="H219" i="11"/>
  <c r="P219" i="11"/>
  <c r="L218" i="11"/>
  <c r="K217" i="11"/>
  <c r="L218" i="10"/>
  <c r="K217" i="10"/>
  <c r="O219" i="10"/>
  <c r="I220" i="10"/>
  <c r="N219" i="10"/>
  <c r="J219" i="10"/>
  <c r="P219" i="10"/>
  <c r="H219" i="10"/>
  <c r="M219" i="10"/>
  <c r="N217" i="2"/>
  <c r="O217" i="2" s="1"/>
  <c r="P217" i="2" s="1"/>
  <c r="M218" i="2" s="1"/>
  <c r="L218" i="2"/>
  <c r="K217" i="2"/>
  <c r="I220" i="2"/>
  <c r="J219" i="2"/>
  <c r="H219" i="2"/>
  <c r="I283" i="14" l="1"/>
  <c r="J282" i="14"/>
  <c r="N157" i="22"/>
  <c r="N162" i="21"/>
  <c r="L162" i="21" s="1"/>
  <c r="N131" i="14"/>
  <c r="L131" i="14" s="1"/>
  <c r="L214" i="15"/>
  <c r="E214" i="15"/>
  <c r="F214" i="15"/>
  <c r="J214" i="15"/>
  <c r="D214" i="15"/>
  <c r="I241" i="22"/>
  <c r="J240" i="22"/>
  <c r="K239" i="22" s="1"/>
  <c r="H240" i="22"/>
  <c r="I240" i="21"/>
  <c r="J239" i="21"/>
  <c r="K238" i="21" s="1"/>
  <c r="H239" i="21"/>
  <c r="C215" i="15"/>
  <c r="K230" i="14"/>
  <c r="H232" i="14"/>
  <c r="K218" i="11"/>
  <c r="L219" i="11"/>
  <c r="I221" i="11"/>
  <c r="N220" i="11"/>
  <c r="J220" i="11"/>
  <c r="M220" i="11"/>
  <c r="P220" i="11"/>
  <c r="H220" i="11"/>
  <c r="O220" i="11"/>
  <c r="I221" i="10"/>
  <c r="N220" i="10"/>
  <c r="J220" i="10"/>
  <c r="M220" i="10"/>
  <c r="P220" i="10"/>
  <c r="O220" i="10"/>
  <c r="H220" i="10"/>
  <c r="K218" i="10"/>
  <c r="L219" i="10"/>
  <c r="N218" i="2"/>
  <c r="O218" i="2" s="1"/>
  <c r="P218" i="2" s="1"/>
  <c r="M219" i="2" s="1"/>
  <c r="J220" i="2"/>
  <c r="I221" i="2"/>
  <c r="H220" i="2"/>
  <c r="L219" i="2"/>
  <c r="K218" i="2"/>
  <c r="I284" i="14" l="1"/>
  <c r="J283" i="14"/>
  <c r="L157" i="22"/>
  <c r="O157" i="22" s="1"/>
  <c r="P157" i="22" s="1"/>
  <c r="M158" i="22" s="1"/>
  <c r="O162" i="21"/>
  <c r="P162" i="21" s="1"/>
  <c r="M163" i="21" s="1"/>
  <c r="G112" i="15"/>
  <c r="O131" i="14"/>
  <c r="P131" i="14" s="1"/>
  <c r="M132" i="14" s="1"/>
  <c r="L215" i="15"/>
  <c r="E215" i="15"/>
  <c r="F215" i="15"/>
  <c r="J215" i="15"/>
  <c r="D215" i="15"/>
  <c r="I242" i="22"/>
  <c r="J241" i="22"/>
  <c r="K240" i="22" s="1"/>
  <c r="H241" i="22"/>
  <c r="I241" i="21"/>
  <c r="J240" i="21"/>
  <c r="K239" i="21" s="1"/>
  <c r="H240" i="21"/>
  <c r="C216" i="15"/>
  <c r="K231" i="14"/>
  <c r="H233" i="14"/>
  <c r="M221" i="11"/>
  <c r="P221" i="11"/>
  <c r="H221" i="11"/>
  <c r="O221" i="11"/>
  <c r="I222" i="11"/>
  <c r="N221" i="11"/>
  <c r="J221" i="11"/>
  <c r="K219" i="11"/>
  <c r="L220" i="11"/>
  <c r="L220" i="10"/>
  <c r="K219" i="10"/>
  <c r="M221" i="10"/>
  <c r="P221" i="10"/>
  <c r="H221" i="10"/>
  <c r="O221" i="10"/>
  <c r="I222" i="10"/>
  <c r="N221" i="10"/>
  <c r="J221" i="10"/>
  <c r="N219" i="2"/>
  <c r="O219" i="2"/>
  <c r="P219" i="2" s="1"/>
  <c r="M220" i="2" s="1"/>
  <c r="K219" i="2"/>
  <c r="L220" i="2"/>
  <c r="J221" i="2"/>
  <c r="H221" i="2"/>
  <c r="I222" i="2"/>
  <c r="I285" i="14" l="1"/>
  <c r="J284" i="14"/>
  <c r="N158" i="22"/>
  <c r="L158" i="22" s="1"/>
  <c r="N163" i="21"/>
  <c r="L163" i="21" s="1"/>
  <c r="N132" i="14"/>
  <c r="L132" i="14" s="1"/>
  <c r="L216" i="15"/>
  <c r="E216" i="15"/>
  <c r="F216" i="15"/>
  <c r="J216" i="15"/>
  <c r="D216" i="15"/>
  <c r="I243" i="22"/>
  <c r="J242" i="22"/>
  <c r="K241" i="22" s="1"/>
  <c r="H242" i="22"/>
  <c r="I242" i="21"/>
  <c r="J241" i="21"/>
  <c r="K240" i="21" s="1"/>
  <c r="H241" i="21"/>
  <c r="C217" i="15"/>
  <c r="K232" i="14"/>
  <c r="H234" i="14"/>
  <c r="L221" i="11"/>
  <c r="K220" i="11"/>
  <c r="P222" i="11"/>
  <c r="H222" i="11"/>
  <c r="O222" i="11"/>
  <c r="I223" i="11"/>
  <c r="N222" i="11"/>
  <c r="J222" i="11"/>
  <c r="M222" i="11"/>
  <c r="L221" i="10"/>
  <c r="K220" i="10"/>
  <c r="P222" i="10"/>
  <c r="H222" i="10"/>
  <c r="O222" i="10"/>
  <c r="I223" i="10"/>
  <c r="N222" i="10"/>
  <c r="J222" i="10"/>
  <c r="M222" i="10"/>
  <c r="N220" i="2"/>
  <c r="O220" i="2" s="1"/>
  <c r="P220" i="2" s="1"/>
  <c r="M221" i="2" s="1"/>
  <c r="K220" i="2"/>
  <c r="L221" i="2"/>
  <c r="J222" i="2"/>
  <c r="I223" i="2"/>
  <c r="H222" i="2"/>
  <c r="I286" i="14" l="1"/>
  <c r="J285" i="14"/>
  <c r="O158" i="22"/>
  <c r="P158" i="22" s="1"/>
  <c r="M159" i="22" s="1"/>
  <c r="O163" i="21"/>
  <c r="P163" i="21" s="1"/>
  <c r="M164" i="21" s="1"/>
  <c r="G113" i="15"/>
  <c r="O132" i="14"/>
  <c r="P132" i="14" s="1"/>
  <c r="M133" i="14" s="1"/>
  <c r="L217" i="15"/>
  <c r="E217" i="15"/>
  <c r="F217" i="15"/>
  <c r="J217" i="15"/>
  <c r="D217" i="15"/>
  <c r="I244" i="22"/>
  <c r="J243" i="22"/>
  <c r="K242" i="22" s="1"/>
  <c r="H243" i="22"/>
  <c r="I243" i="21"/>
  <c r="J242" i="21"/>
  <c r="K241" i="21" s="1"/>
  <c r="H242" i="21"/>
  <c r="C218" i="15"/>
  <c r="K233" i="14"/>
  <c r="H235" i="14"/>
  <c r="L222" i="11"/>
  <c r="K221" i="11"/>
  <c r="P223" i="11"/>
  <c r="O223" i="11"/>
  <c r="N223" i="11"/>
  <c r="J223" i="11"/>
  <c r="M223" i="11"/>
  <c r="I224" i="11"/>
  <c r="H223" i="11"/>
  <c r="L222" i="10"/>
  <c r="K221" i="10"/>
  <c r="O223" i="10"/>
  <c r="I224" i="10"/>
  <c r="N223" i="10"/>
  <c r="J223" i="10"/>
  <c r="M223" i="10"/>
  <c r="P223" i="10"/>
  <c r="H223" i="10"/>
  <c r="N221" i="2"/>
  <c r="O221" i="2" s="1"/>
  <c r="P221" i="2" s="1"/>
  <c r="M222" i="2" s="1"/>
  <c r="L222" i="2"/>
  <c r="K221" i="2"/>
  <c r="J223" i="2"/>
  <c r="H223" i="2"/>
  <c r="I224" i="2"/>
  <c r="I287" i="14" l="1"/>
  <c r="J286" i="14"/>
  <c r="N159" i="22"/>
  <c r="N164" i="21"/>
  <c r="L164" i="21" s="1"/>
  <c r="N133" i="14"/>
  <c r="L133" i="14" s="1"/>
  <c r="L218" i="15"/>
  <c r="E218" i="15"/>
  <c r="F218" i="15"/>
  <c r="J218" i="15"/>
  <c r="D218" i="15"/>
  <c r="I245" i="22"/>
  <c r="J244" i="22"/>
  <c r="K243" i="22" s="1"/>
  <c r="H244" i="22"/>
  <c r="I244" i="21"/>
  <c r="J243" i="21"/>
  <c r="K242" i="21" s="1"/>
  <c r="H243" i="21"/>
  <c r="C219" i="15"/>
  <c r="K234" i="14"/>
  <c r="H236" i="14"/>
  <c r="O224" i="11"/>
  <c r="I225" i="11"/>
  <c r="N224" i="11"/>
  <c r="J224" i="11"/>
  <c r="P224" i="11"/>
  <c r="H224" i="11"/>
  <c r="M224" i="11"/>
  <c r="K222" i="11"/>
  <c r="L223" i="11"/>
  <c r="I225" i="10"/>
  <c r="N224" i="10"/>
  <c r="J224" i="10"/>
  <c r="M224" i="10"/>
  <c r="P224" i="10"/>
  <c r="H224" i="10"/>
  <c r="O224" i="10"/>
  <c r="K222" i="10"/>
  <c r="L223" i="10"/>
  <c r="N222" i="2"/>
  <c r="O222" i="2" s="1"/>
  <c r="P222" i="2" s="1"/>
  <c r="M223" i="2" s="1"/>
  <c r="L223" i="2"/>
  <c r="K222" i="2"/>
  <c r="I225" i="2"/>
  <c r="H224" i="2"/>
  <c r="J224" i="2"/>
  <c r="I288" i="14" l="1"/>
  <c r="J287" i="14"/>
  <c r="L159" i="22"/>
  <c r="O159" i="22" s="1"/>
  <c r="P159" i="22" s="1"/>
  <c r="M160" i="22" s="1"/>
  <c r="O164" i="21"/>
  <c r="P164" i="21" s="1"/>
  <c r="M165" i="21" s="1"/>
  <c r="G114" i="15"/>
  <c r="O133" i="14"/>
  <c r="P133" i="14" s="1"/>
  <c r="M134" i="14" s="1"/>
  <c r="L219" i="15"/>
  <c r="E219" i="15"/>
  <c r="F219" i="15"/>
  <c r="J219" i="15"/>
  <c r="D219" i="15"/>
  <c r="H245" i="22"/>
  <c r="J245" i="22"/>
  <c r="K244" i="22" s="1"/>
  <c r="I246" i="22"/>
  <c r="I245" i="21"/>
  <c r="J244" i="21"/>
  <c r="K243" i="21" s="1"/>
  <c r="H244" i="21"/>
  <c r="C220" i="15"/>
  <c r="K235" i="14"/>
  <c r="H237" i="14"/>
  <c r="I226" i="11"/>
  <c r="N225" i="11"/>
  <c r="J225" i="11"/>
  <c r="M225" i="11"/>
  <c r="O225" i="11"/>
  <c r="H225" i="11"/>
  <c r="P225" i="11"/>
  <c r="K223" i="11"/>
  <c r="L224" i="11"/>
  <c r="M225" i="10"/>
  <c r="P225" i="10"/>
  <c r="H225" i="10"/>
  <c r="O225" i="10"/>
  <c r="I226" i="10"/>
  <c r="N225" i="10"/>
  <c r="J225" i="10"/>
  <c r="K223" i="10"/>
  <c r="L224" i="10"/>
  <c r="N223" i="2"/>
  <c r="O223" i="2" s="1"/>
  <c r="P223" i="2" s="1"/>
  <c r="M224" i="2" s="1"/>
  <c r="L224" i="2"/>
  <c r="K223" i="2"/>
  <c r="J225" i="2"/>
  <c r="I226" i="2"/>
  <c r="H225" i="2"/>
  <c r="I289" i="14" l="1"/>
  <c r="J288" i="14"/>
  <c r="N160" i="22"/>
  <c r="N165" i="21"/>
  <c r="L165" i="21" s="1"/>
  <c r="N134" i="14"/>
  <c r="L134" i="14" s="1"/>
  <c r="L220" i="15"/>
  <c r="E220" i="15"/>
  <c r="F220" i="15"/>
  <c r="J220" i="15"/>
  <c r="D220" i="15"/>
  <c r="I247" i="22"/>
  <c r="J246" i="22"/>
  <c r="K245" i="22" s="1"/>
  <c r="H246" i="22"/>
  <c r="I246" i="21"/>
  <c r="J245" i="21"/>
  <c r="K244" i="21" s="1"/>
  <c r="H245" i="21"/>
  <c r="C221" i="15"/>
  <c r="K236" i="14"/>
  <c r="H238" i="14"/>
  <c r="K224" i="11"/>
  <c r="L225" i="11"/>
  <c r="I227" i="11"/>
  <c r="N226" i="11"/>
  <c r="M226" i="11"/>
  <c r="P226" i="11"/>
  <c r="H226" i="11"/>
  <c r="O226" i="11"/>
  <c r="J226" i="11"/>
  <c r="L225" i="10"/>
  <c r="K224" i="10"/>
  <c r="P226" i="10"/>
  <c r="H226" i="10"/>
  <c r="O226" i="10"/>
  <c r="I227" i="10"/>
  <c r="N226" i="10"/>
  <c r="J226" i="10"/>
  <c r="M226" i="10"/>
  <c r="N224" i="2"/>
  <c r="O224" i="2"/>
  <c r="P224" i="2" s="1"/>
  <c r="M225" i="2" s="1"/>
  <c r="K224" i="2"/>
  <c r="L225" i="2"/>
  <c r="J226" i="2"/>
  <c r="H226" i="2"/>
  <c r="I227" i="2"/>
  <c r="I290" i="14" l="1"/>
  <c r="J289" i="14"/>
  <c r="L160" i="22"/>
  <c r="O160" i="22" s="1"/>
  <c r="P160" i="22" s="1"/>
  <c r="M161" i="22" s="1"/>
  <c r="O165" i="21"/>
  <c r="P165" i="21" s="1"/>
  <c r="M166" i="21" s="1"/>
  <c r="G115" i="15"/>
  <c r="O134" i="14"/>
  <c r="P134" i="14" s="1"/>
  <c r="M135" i="14" s="1"/>
  <c r="L221" i="15"/>
  <c r="E221" i="15"/>
  <c r="F221" i="15"/>
  <c r="J221" i="15"/>
  <c r="D221" i="15"/>
  <c r="I248" i="22"/>
  <c r="J247" i="22"/>
  <c r="K246" i="22" s="1"/>
  <c r="H247" i="22"/>
  <c r="I247" i="21"/>
  <c r="J246" i="21"/>
  <c r="K245" i="21" s="1"/>
  <c r="H246" i="21"/>
  <c r="C222" i="15"/>
  <c r="K237" i="14"/>
  <c r="H239" i="14"/>
  <c r="M227" i="11"/>
  <c r="P227" i="11"/>
  <c r="H227" i="11"/>
  <c r="O227" i="11"/>
  <c r="I228" i="11"/>
  <c r="N227" i="11"/>
  <c r="J227" i="11"/>
  <c r="L226" i="11"/>
  <c r="K225" i="11"/>
  <c r="L226" i="10"/>
  <c r="K225" i="10"/>
  <c r="O227" i="10"/>
  <c r="I228" i="10"/>
  <c r="N227" i="10"/>
  <c r="J227" i="10"/>
  <c r="M227" i="10"/>
  <c r="P227" i="10"/>
  <c r="H227" i="10"/>
  <c r="N225" i="2"/>
  <c r="O225" i="2"/>
  <c r="P225" i="2" s="1"/>
  <c r="M226" i="2" s="1"/>
  <c r="L226" i="2"/>
  <c r="K225" i="2"/>
  <c r="H227" i="2"/>
  <c r="I228" i="2"/>
  <c r="J227" i="2"/>
  <c r="I291" i="14" l="1"/>
  <c r="J290" i="14"/>
  <c r="N161" i="22"/>
  <c r="N166" i="21"/>
  <c r="L166" i="21" s="1"/>
  <c r="N135" i="14"/>
  <c r="L135" i="14" s="1"/>
  <c r="L222" i="15"/>
  <c r="E222" i="15"/>
  <c r="F222" i="15"/>
  <c r="J222" i="15"/>
  <c r="D222" i="15"/>
  <c r="I249" i="22"/>
  <c r="J248" i="22"/>
  <c r="K247" i="22" s="1"/>
  <c r="H248" i="22"/>
  <c r="I248" i="21"/>
  <c r="J247" i="21"/>
  <c r="K246" i="21" s="1"/>
  <c r="H247" i="21"/>
  <c r="C223" i="15"/>
  <c r="K238" i="14"/>
  <c r="H240" i="14"/>
  <c r="L227" i="11"/>
  <c r="K226" i="11"/>
  <c r="P228" i="11"/>
  <c r="H228" i="11"/>
  <c r="O228" i="11"/>
  <c r="I229" i="11"/>
  <c r="N228" i="11"/>
  <c r="J228" i="11"/>
  <c r="M228" i="11"/>
  <c r="I229" i="10"/>
  <c r="N228" i="10"/>
  <c r="J228" i="10"/>
  <c r="M228" i="10"/>
  <c r="P228" i="10"/>
  <c r="H228" i="10"/>
  <c r="O228" i="10"/>
  <c r="K226" i="10"/>
  <c r="L227" i="10"/>
  <c r="N226" i="2"/>
  <c r="O226" i="2" s="1"/>
  <c r="P226" i="2" s="1"/>
  <c r="M227" i="2" s="1"/>
  <c r="L227" i="2"/>
  <c r="K226" i="2"/>
  <c r="J228" i="2"/>
  <c r="H228" i="2"/>
  <c r="I229" i="2"/>
  <c r="I292" i="14" l="1"/>
  <c r="J291" i="14"/>
  <c r="L161" i="22"/>
  <c r="O161" i="22" s="1"/>
  <c r="P161" i="22" s="1"/>
  <c r="M162" i="22" s="1"/>
  <c r="O166" i="21"/>
  <c r="P166" i="21" s="1"/>
  <c r="M167" i="21" s="1"/>
  <c r="G116" i="15"/>
  <c r="O135" i="14"/>
  <c r="P135" i="14" s="1"/>
  <c r="M136" i="14" s="1"/>
  <c r="L223" i="15"/>
  <c r="E223" i="15"/>
  <c r="F223" i="15"/>
  <c r="J223" i="15"/>
  <c r="D223" i="15"/>
  <c r="H249" i="22"/>
  <c r="I250" i="22"/>
  <c r="J249" i="22"/>
  <c r="K248" i="22" s="1"/>
  <c r="I249" i="21"/>
  <c r="J248" i="21"/>
  <c r="K247" i="21" s="1"/>
  <c r="H248" i="21"/>
  <c r="C224" i="15"/>
  <c r="K239" i="14"/>
  <c r="H241" i="14"/>
  <c r="O229" i="11"/>
  <c r="I230" i="11"/>
  <c r="N229" i="11"/>
  <c r="J229" i="11"/>
  <c r="M229" i="11"/>
  <c r="P229" i="11"/>
  <c r="H229" i="11"/>
  <c r="L228" i="11"/>
  <c r="K227" i="11"/>
  <c r="K227" i="10"/>
  <c r="L228" i="10"/>
  <c r="M229" i="10"/>
  <c r="P229" i="10"/>
  <c r="H229" i="10"/>
  <c r="O229" i="10"/>
  <c r="I230" i="10"/>
  <c r="N229" i="10"/>
  <c r="J229" i="10"/>
  <c r="N227" i="2"/>
  <c r="O227" i="2" s="1"/>
  <c r="P227" i="2" s="1"/>
  <c r="M228" i="2" s="1"/>
  <c r="I230" i="2"/>
  <c r="J229" i="2"/>
  <c r="H229" i="2"/>
  <c r="K227" i="2"/>
  <c r="L228" i="2"/>
  <c r="I293" i="14" l="1"/>
  <c r="J292" i="14"/>
  <c r="N162" i="22"/>
  <c r="N167" i="21"/>
  <c r="L167" i="21" s="1"/>
  <c r="N136" i="14"/>
  <c r="L136" i="14" s="1"/>
  <c r="L224" i="15"/>
  <c r="E224" i="15"/>
  <c r="F224" i="15"/>
  <c r="J224" i="15"/>
  <c r="D224" i="15"/>
  <c r="I251" i="22"/>
  <c r="J250" i="22"/>
  <c r="K249" i="22" s="1"/>
  <c r="H250" i="22"/>
  <c r="I250" i="21"/>
  <c r="J249" i="21"/>
  <c r="K248" i="21" s="1"/>
  <c r="H249" i="21"/>
  <c r="C225" i="15"/>
  <c r="K240" i="14"/>
  <c r="H242" i="14"/>
  <c r="K228" i="11"/>
  <c r="L229" i="11"/>
  <c r="I231" i="11"/>
  <c r="N230" i="11"/>
  <c r="J230" i="11"/>
  <c r="M230" i="11"/>
  <c r="P230" i="11"/>
  <c r="H230" i="11"/>
  <c r="O230" i="11"/>
  <c r="P230" i="10"/>
  <c r="H230" i="10"/>
  <c r="O230" i="10"/>
  <c r="I231" i="10"/>
  <c r="N230" i="10"/>
  <c r="J230" i="10"/>
  <c r="M230" i="10"/>
  <c r="L229" i="10"/>
  <c r="K228" i="10"/>
  <c r="N228" i="2"/>
  <c r="O228" i="2" s="1"/>
  <c r="P228" i="2" s="1"/>
  <c r="M229" i="2" s="1"/>
  <c r="L229" i="2"/>
  <c r="K228" i="2"/>
  <c r="H230" i="2"/>
  <c r="J230" i="2"/>
  <c r="I231" i="2"/>
  <c r="I294" i="14" l="1"/>
  <c r="J293" i="14"/>
  <c r="L162" i="22"/>
  <c r="O162" i="22" s="1"/>
  <c r="P162" i="22" s="1"/>
  <c r="M163" i="22" s="1"/>
  <c r="O167" i="21"/>
  <c r="P167" i="21" s="1"/>
  <c r="M168" i="21" s="1"/>
  <c r="G117" i="15"/>
  <c r="O136" i="14"/>
  <c r="P136" i="14" s="1"/>
  <c r="M137" i="14" s="1"/>
  <c r="L225" i="15"/>
  <c r="E225" i="15"/>
  <c r="F225" i="15"/>
  <c r="J225" i="15"/>
  <c r="D225" i="15"/>
  <c r="I252" i="22"/>
  <c r="J251" i="22"/>
  <c r="K250" i="22" s="1"/>
  <c r="H251" i="22"/>
  <c r="I251" i="21"/>
  <c r="J250" i="21"/>
  <c r="K249" i="21" s="1"/>
  <c r="H250" i="21"/>
  <c r="C226" i="15"/>
  <c r="K241" i="14"/>
  <c r="H243" i="14"/>
  <c r="M231" i="11"/>
  <c r="P231" i="11"/>
  <c r="H231" i="11"/>
  <c r="O231" i="11"/>
  <c r="I232" i="11"/>
  <c r="N231" i="11"/>
  <c r="J231" i="11"/>
  <c r="K229" i="11"/>
  <c r="L230" i="11"/>
  <c r="O231" i="10"/>
  <c r="I232" i="10"/>
  <c r="N231" i="10"/>
  <c r="J231" i="10"/>
  <c r="M231" i="10"/>
  <c r="P231" i="10"/>
  <c r="H231" i="10"/>
  <c r="L230" i="10"/>
  <c r="K229" i="10"/>
  <c r="N229" i="2"/>
  <c r="O229" i="2" s="1"/>
  <c r="P229" i="2" s="1"/>
  <c r="M230" i="2" s="1"/>
  <c r="L230" i="2"/>
  <c r="K229" i="2"/>
  <c r="I232" i="2"/>
  <c r="H231" i="2"/>
  <c r="J231" i="2"/>
  <c r="I295" i="14" l="1"/>
  <c r="J294" i="14"/>
  <c r="N163" i="22"/>
  <c r="N168" i="21"/>
  <c r="L168" i="21" s="1"/>
  <c r="N137" i="14"/>
  <c r="L137" i="14" s="1"/>
  <c r="L226" i="15"/>
  <c r="E226" i="15"/>
  <c r="F226" i="15"/>
  <c r="J226" i="15"/>
  <c r="D226" i="15"/>
  <c r="I253" i="22"/>
  <c r="J252" i="22"/>
  <c r="K251" i="22" s="1"/>
  <c r="H252" i="22"/>
  <c r="I252" i="21"/>
  <c r="J251" i="21"/>
  <c r="K250" i="21" s="1"/>
  <c r="H251" i="21"/>
  <c r="C227" i="15"/>
  <c r="K242" i="14"/>
  <c r="H244" i="14"/>
  <c r="L231" i="11"/>
  <c r="K230" i="11"/>
  <c r="P232" i="11"/>
  <c r="H232" i="11"/>
  <c r="O232" i="11"/>
  <c r="I233" i="11"/>
  <c r="N232" i="11"/>
  <c r="J232" i="11"/>
  <c r="M232" i="11"/>
  <c r="K230" i="10"/>
  <c r="L231" i="10"/>
  <c r="I233" i="10"/>
  <c r="N232" i="10"/>
  <c r="J232" i="10"/>
  <c r="M232" i="10"/>
  <c r="P232" i="10"/>
  <c r="H232" i="10"/>
  <c r="O232" i="10"/>
  <c r="N230" i="2"/>
  <c r="O230" i="2" s="1"/>
  <c r="P230" i="2" s="1"/>
  <c r="M231" i="2" s="1"/>
  <c r="L231" i="2"/>
  <c r="K230" i="2"/>
  <c r="J232" i="2"/>
  <c r="I233" i="2"/>
  <c r="H232" i="2"/>
  <c r="I296" i="14" l="1"/>
  <c r="J295" i="14"/>
  <c r="L163" i="22"/>
  <c r="O163" i="22" s="1"/>
  <c r="P163" i="22" s="1"/>
  <c r="M164" i="22" s="1"/>
  <c r="O168" i="21"/>
  <c r="P168" i="21" s="1"/>
  <c r="M169" i="21" s="1"/>
  <c r="G118" i="15"/>
  <c r="O137" i="14"/>
  <c r="P137" i="14" s="1"/>
  <c r="M138" i="14" s="1"/>
  <c r="L227" i="15"/>
  <c r="E227" i="15"/>
  <c r="D227" i="15"/>
  <c r="F227" i="15"/>
  <c r="J227" i="15"/>
  <c r="H253" i="22"/>
  <c r="I254" i="22"/>
  <c r="J253" i="22"/>
  <c r="K252" i="22" s="1"/>
  <c r="I253" i="21"/>
  <c r="J252" i="21"/>
  <c r="K251" i="21" s="1"/>
  <c r="H252" i="21"/>
  <c r="C228" i="15"/>
  <c r="K243" i="14"/>
  <c r="H245" i="14"/>
  <c r="L232" i="11"/>
  <c r="K231" i="11"/>
  <c r="O233" i="11"/>
  <c r="I234" i="11"/>
  <c r="N233" i="11"/>
  <c r="J233" i="11"/>
  <c r="M233" i="11"/>
  <c r="P233" i="11"/>
  <c r="H233" i="11"/>
  <c r="M233" i="10"/>
  <c r="P233" i="10"/>
  <c r="H233" i="10"/>
  <c r="O233" i="10"/>
  <c r="I234" i="10"/>
  <c r="N233" i="10"/>
  <c r="J233" i="10"/>
  <c r="K231" i="10"/>
  <c r="L232" i="10"/>
  <c r="N231" i="2"/>
  <c r="O231" i="2" s="1"/>
  <c r="P231" i="2" s="1"/>
  <c r="M232" i="2" s="1"/>
  <c r="K231" i="2"/>
  <c r="L232" i="2"/>
  <c r="I234" i="2"/>
  <c r="H233" i="2"/>
  <c r="J233" i="2"/>
  <c r="I297" i="14" l="1"/>
  <c r="J296" i="14"/>
  <c r="N164" i="22"/>
  <c r="N169" i="21"/>
  <c r="L169" i="21" s="1"/>
  <c r="N138" i="14"/>
  <c r="L138" i="14" s="1"/>
  <c r="L228" i="15"/>
  <c r="E228" i="15"/>
  <c r="F228" i="15"/>
  <c r="J228" i="15"/>
  <c r="D228" i="15"/>
  <c r="I255" i="22"/>
  <c r="J254" i="22"/>
  <c r="K253" i="22" s="1"/>
  <c r="H254" i="22"/>
  <c r="I254" i="21"/>
  <c r="J253" i="21"/>
  <c r="K252" i="21" s="1"/>
  <c r="H253" i="21"/>
  <c r="C229" i="15"/>
  <c r="K244" i="14"/>
  <c r="H246" i="14"/>
  <c r="I235" i="11"/>
  <c r="N234" i="11"/>
  <c r="J234" i="11"/>
  <c r="M234" i="11"/>
  <c r="P234" i="11"/>
  <c r="H234" i="11"/>
  <c r="O234" i="11"/>
  <c r="K232" i="11"/>
  <c r="L233" i="11"/>
  <c r="L233" i="10"/>
  <c r="K232" i="10"/>
  <c r="P234" i="10"/>
  <c r="H234" i="10"/>
  <c r="O234" i="10"/>
  <c r="I235" i="10"/>
  <c r="N234" i="10"/>
  <c r="J234" i="10"/>
  <c r="M234" i="10"/>
  <c r="N232" i="2"/>
  <c r="O232" i="2" s="1"/>
  <c r="P232" i="2" s="1"/>
  <c r="M233" i="2" s="1"/>
  <c r="H234" i="2"/>
  <c r="J234" i="2"/>
  <c r="I235" i="2"/>
  <c r="L233" i="2"/>
  <c r="K232" i="2"/>
  <c r="I298" i="14" l="1"/>
  <c r="J297" i="14"/>
  <c r="L164" i="22"/>
  <c r="O164" i="22" s="1"/>
  <c r="P164" i="22" s="1"/>
  <c r="M165" i="22" s="1"/>
  <c r="O169" i="21"/>
  <c r="P169" i="21" s="1"/>
  <c r="M170" i="21" s="1"/>
  <c r="G119" i="15"/>
  <c r="O138" i="14"/>
  <c r="P138" i="14" s="1"/>
  <c r="M139" i="14" s="1"/>
  <c r="L229" i="15"/>
  <c r="E229" i="15"/>
  <c r="D229" i="15"/>
  <c r="F229" i="15"/>
  <c r="J229" i="15"/>
  <c r="I256" i="22"/>
  <c r="J255" i="22"/>
  <c r="K254" i="22" s="1"/>
  <c r="H255" i="22"/>
  <c r="I255" i="21"/>
  <c r="J254" i="21"/>
  <c r="K253" i="21" s="1"/>
  <c r="H254" i="21"/>
  <c r="C230" i="15"/>
  <c r="K245" i="14"/>
  <c r="H247" i="14"/>
  <c r="K233" i="11"/>
  <c r="L234" i="11"/>
  <c r="M235" i="11"/>
  <c r="P235" i="11"/>
  <c r="H235" i="11"/>
  <c r="O235" i="11"/>
  <c r="N235" i="11"/>
  <c r="J235" i="11"/>
  <c r="I236" i="11"/>
  <c r="L234" i="10"/>
  <c r="K233" i="10"/>
  <c r="O235" i="10"/>
  <c r="I236" i="10"/>
  <c r="N235" i="10"/>
  <c r="J235" i="10"/>
  <c r="M235" i="10"/>
  <c r="P235" i="10"/>
  <c r="H235" i="10"/>
  <c r="N233" i="2"/>
  <c r="O233" i="2" s="1"/>
  <c r="P233" i="2" s="1"/>
  <c r="M234" i="2" s="1"/>
  <c r="L234" i="2"/>
  <c r="K233" i="2"/>
  <c r="J235" i="2"/>
  <c r="H235" i="2"/>
  <c r="I236" i="2"/>
  <c r="I299" i="14" l="1"/>
  <c r="J298" i="14"/>
  <c r="N165" i="22"/>
  <c r="N170" i="21"/>
  <c r="L170" i="21" s="1"/>
  <c r="N139" i="14"/>
  <c r="L139" i="14" s="1"/>
  <c r="L230" i="15"/>
  <c r="E230" i="15"/>
  <c r="F230" i="15"/>
  <c r="J230" i="15"/>
  <c r="D230" i="15"/>
  <c r="I257" i="22"/>
  <c r="J256" i="22"/>
  <c r="H256" i="22"/>
  <c r="I256" i="21"/>
  <c r="J255" i="21"/>
  <c r="K254" i="21" s="1"/>
  <c r="H255" i="21"/>
  <c r="C231" i="15"/>
  <c r="K246" i="14"/>
  <c r="H248" i="14"/>
  <c r="L235" i="11"/>
  <c r="K234" i="11"/>
  <c r="P236" i="11"/>
  <c r="H236" i="11"/>
  <c r="O236" i="11"/>
  <c r="I237" i="11"/>
  <c r="N236" i="11"/>
  <c r="J236" i="11"/>
  <c r="M236" i="11"/>
  <c r="I237" i="10"/>
  <c r="N236" i="10"/>
  <c r="J236" i="10"/>
  <c r="M236" i="10"/>
  <c r="P236" i="10"/>
  <c r="H236" i="10"/>
  <c r="O236" i="10"/>
  <c r="K234" i="10"/>
  <c r="L235" i="10"/>
  <c r="N234" i="2"/>
  <c r="O234" i="2" s="1"/>
  <c r="P234" i="2" s="1"/>
  <c r="M235" i="2" s="1"/>
  <c r="J236" i="2"/>
  <c r="I237" i="2"/>
  <c r="H236" i="2"/>
  <c r="L235" i="2"/>
  <c r="K234" i="2"/>
  <c r="I300" i="14" l="1"/>
  <c r="J299" i="14"/>
  <c r="L165" i="22"/>
  <c r="O165" i="22" s="1"/>
  <c r="P165" i="22" s="1"/>
  <c r="M166" i="22" s="1"/>
  <c r="O170" i="21"/>
  <c r="P170" i="21" s="1"/>
  <c r="M171" i="21" s="1"/>
  <c r="G120" i="15"/>
  <c r="O139" i="14"/>
  <c r="P139" i="14" s="1"/>
  <c r="M140" i="14" s="1"/>
  <c r="K255" i="22"/>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L231" i="15"/>
  <c r="E231" i="15"/>
  <c r="D231" i="15"/>
  <c r="F231" i="15"/>
  <c r="J231" i="15"/>
  <c r="H257" i="22"/>
  <c r="I258" i="22"/>
  <c r="J257" i="22"/>
  <c r="K256" i="22" s="1"/>
  <c r="I257" i="21"/>
  <c r="J256" i="21"/>
  <c r="H256" i="21"/>
  <c r="C232" i="15"/>
  <c r="K247" i="14"/>
  <c r="H249" i="14"/>
  <c r="O237" i="11"/>
  <c r="I238" i="11"/>
  <c r="N237" i="11"/>
  <c r="J237" i="11"/>
  <c r="M237" i="11"/>
  <c r="H237" i="11"/>
  <c r="P237" i="11"/>
  <c r="L236" i="11"/>
  <c r="K235" i="11"/>
  <c r="K235" i="10"/>
  <c r="L236" i="10"/>
  <c r="M237" i="10"/>
  <c r="P237" i="10"/>
  <c r="H237" i="10"/>
  <c r="O237" i="10"/>
  <c r="I238" i="10"/>
  <c r="N237" i="10"/>
  <c r="J237" i="10"/>
  <c r="N235" i="2"/>
  <c r="O235" i="2"/>
  <c r="P235" i="2" s="1"/>
  <c r="M236" i="2" s="1"/>
  <c r="L236" i="2"/>
  <c r="K235" i="2"/>
  <c r="H237" i="2"/>
  <c r="J237" i="2"/>
  <c r="I238" i="2"/>
  <c r="I301" i="14" l="1"/>
  <c r="J300" i="14"/>
  <c r="N166" i="22"/>
  <c r="N171" i="21"/>
  <c r="N140" i="14"/>
  <c r="L140" i="14" s="1"/>
  <c r="K255" i="21"/>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L232" i="15"/>
  <c r="E232" i="15"/>
  <c r="F232" i="15"/>
  <c r="J232" i="15"/>
  <c r="D232" i="15"/>
  <c r="I259" i="22"/>
  <c r="J258" i="22"/>
  <c r="K257" i="22" s="1"/>
  <c r="H258" i="22"/>
  <c r="I258" i="21"/>
  <c r="J257" i="21"/>
  <c r="K256" i="21" s="1"/>
  <c r="H257" i="21"/>
  <c r="C233" i="15"/>
  <c r="K248" i="14"/>
  <c r="H250" i="14"/>
  <c r="K236" i="11"/>
  <c r="L237" i="11"/>
  <c r="I239" i="11"/>
  <c r="N238" i="11"/>
  <c r="J238" i="11"/>
  <c r="M238" i="11"/>
  <c r="P238" i="11"/>
  <c r="H238" i="11"/>
  <c r="O238" i="11"/>
  <c r="L237" i="10"/>
  <c r="K236" i="10"/>
  <c r="P238" i="10"/>
  <c r="H238" i="10"/>
  <c r="O238" i="10"/>
  <c r="I239" i="10"/>
  <c r="N238" i="10"/>
  <c r="J238" i="10"/>
  <c r="M238" i="10"/>
  <c r="N236" i="2"/>
  <c r="O236" i="2" s="1"/>
  <c r="P236" i="2" s="1"/>
  <c r="M237" i="2" s="1"/>
  <c r="J238" i="2"/>
  <c r="I239" i="2"/>
  <c r="H238" i="2"/>
  <c r="K236" i="2"/>
  <c r="L237" i="2"/>
  <c r="I302" i="14" l="1"/>
  <c r="J301" i="14"/>
  <c r="L171" i="21"/>
  <c r="H152" i="15" s="1"/>
  <c r="L166" i="22"/>
  <c r="I147" i="15" s="1"/>
  <c r="O171" i="21"/>
  <c r="P171" i="21" s="1"/>
  <c r="M172" i="21" s="1"/>
  <c r="G121" i="15"/>
  <c r="O140" i="14"/>
  <c r="P140" i="14" s="1"/>
  <c r="M141" i="14" s="1"/>
  <c r="L233" i="15"/>
  <c r="E233" i="15"/>
  <c r="D233" i="15"/>
  <c r="F233" i="15"/>
  <c r="J233" i="15"/>
  <c r="I260" i="22"/>
  <c r="J259" i="22"/>
  <c r="K258" i="22" s="1"/>
  <c r="H259" i="22"/>
  <c r="I259" i="21"/>
  <c r="J258" i="21"/>
  <c r="K257" i="21" s="1"/>
  <c r="H258" i="21"/>
  <c r="C234" i="15"/>
  <c r="K249" i="14"/>
  <c r="H251" i="14"/>
  <c r="M239" i="11"/>
  <c r="P239" i="11"/>
  <c r="H239" i="11"/>
  <c r="O239" i="11"/>
  <c r="J239" i="11"/>
  <c r="I240" i="11"/>
  <c r="N239" i="11"/>
  <c r="K237" i="11"/>
  <c r="L238" i="11"/>
  <c r="L238" i="10"/>
  <c r="K237" i="10"/>
  <c r="O239" i="10"/>
  <c r="I240" i="10"/>
  <c r="N239" i="10"/>
  <c r="J239" i="10"/>
  <c r="M239" i="10"/>
  <c r="P239" i="10"/>
  <c r="H239" i="10"/>
  <c r="N237" i="2"/>
  <c r="O237" i="2" s="1"/>
  <c r="P237" i="2" s="1"/>
  <c r="M238" i="2" s="1"/>
  <c r="I240" i="2"/>
  <c r="H239" i="2"/>
  <c r="J239" i="2"/>
  <c r="L238" i="2"/>
  <c r="K237" i="2"/>
  <c r="I303" i="14" l="1"/>
  <c r="J302" i="14"/>
  <c r="O166" i="22"/>
  <c r="P166" i="22" s="1"/>
  <c r="M167" i="22" s="1"/>
  <c r="N172" i="21"/>
  <c r="N141" i="14"/>
  <c r="L141" i="14" s="1"/>
  <c r="L234" i="15"/>
  <c r="E234" i="15"/>
  <c r="F234" i="15"/>
  <c r="J234" i="15"/>
  <c r="D234" i="15"/>
  <c r="I261" i="22"/>
  <c r="J260" i="22"/>
  <c r="K259" i="22" s="1"/>
  <c r="H260" i="22"/>
  <c r="I260" i="21"/>
  <c r="J259" i="21"/>
  <c r="K258" i="21" s="1"/>
  <c r="H259" i="21"/>
  <c r="C235" i="15"/>
  <c r="K250" i="14"/>
  <c r="H252" i="14"/>
  <c r="P240" i="11"/>
  <c r="H240" i="11"/>
  <c r="O240" i="11"/>
  <c r="I241" i="11"/>
  <c r="N240" i="11"/>
  <c r="J240" i="11"/>
  <c r="M240" i="11"/>
  <c r="L239" i="11"/>
  <c r="K238" i="11"/>
  <c r="I241" i="10"/>
  <c r="N240" i="10"/>
  <c r="J240" i="10"/>
  <c r="M240" i="10"/>
  <c r="P240" i="10"/>
  <c r="H240" i="10"/>
  <c r="O240" i="10"/>
  <c r="K238" i="10"/>
  <c r="L239" i="10"/>
  <c r="N238" i="2"/>
  <c r="O238" i="2" s="1"/>
  <c r="P238" i="2" s="1"/>
  <c r="M239" i="2" s="1"/>
  <c r="J240" i="2"/>
  <c r="I241" i="2"/>
  <c r="H240" i="2"/>
  <c r="L239" i="2"/>
  <c r="K238" i="2"/>
  <c r="I304" i="14" l="1"/>
  <c r="J303" i="14"/>
  <c r="H153" i="15"/>
  <c r="L172" i="21"/>
  <c r="N167" i="22"/>
  <c r="L167" i="22" s="1"/>
  <c r="I148" i="15" s="1"/>
  <c r="O172" i="21"/>
  <c r="P172" i="21" s="1"/>
  <c r="M173" i="21" s="1"/>
  <c r="G122" i="15"/>
  <c r="O141" i="14"/>
  <c r="P141" i="14" s="1"/>
  <c r="M142" i="14" s="1"/>
  <c r="L235" i="15"/>
  <c r="E235" i="15"/>
  <c r="D235" i="15"/>
  <c r="F235" i="15"/>
  <c r="J235" i="15"/>
  <c r="H261" i="22"/>
  <c r="J261" i="22"/>
  <c r="K260" i="22" s="1"/>
  <c r="I262" i="22"/>
  <c r="I261" i="21"/>
  <c r="J260" i="21"/>
  <c r="K259" i="21" s="1"/>
  <c r="H260" i="21"/>
  <c r="C236" i="15"/>
  <c r="K251" i="14"/>
  <c r="H253" i="14"/>
  <c r="O241" i="11"/>
  <c r="I242" i="11"/>
  <c r="N241" i="11"/>
  <c r="J241" i="11"/>
  <c r="M241" i="11"/>
  <c r="H241" i="11"/>
  <c r="P241" i="11"/>
  <c r="L240" i="11"/>
  <c r="K239" i="11"/>
  <c r="K239" i="10"/>
  <c r="L240" i="10"/>
  <c r="M241" i="10"/>
  <c r="P241" i="10"/>
  <c r="H241" i="10"/>
  <c r="O241" i="10"/>
  <c r="I242" i="10"/>
  <c r="N241" i="10"/>
  <c r="J241" i="10"/>
  <c r="N239" i="2"/>
  <c r="O239" i="2" s="1"/>
  <c r="P239" i="2" s="1"/>
  <c r="M240" i="2" s="1"/>
  <c r="J241" i="2"/>
  <c r="I242" i="2"/>
  <c r="H241" i="2"/>
  <c r="L240" i="2"/>
  <c r="K239" i="2"/>
  <c r="I305" i="14" l="1"/>
  <c r="J304" i="14"/>
  <c r="O167" i="22"/>
  <c r="P167" i="22" s="1"/>
  <c r="M168" i="22" s="1"/>
  <c r="N173" i="21"/>
  <c r="N142" i="14"/>
  <c r="L142" i="14" s="1"/>
  <c r="L236" i="15"/>
  <c r="E236" i="15"/>
  <c r="F236" i="15"/>
  <c r="J236" i="15"/>
  <c r="D236" i="15"/>
  <c r="I263" i="22"/>
  <c r="J262" i="22"/>
  <c r="K261" i="22" s="1"/>
  <c r="H262" i="22"/>
  <c r="I262" i="21"/>
  <c r="J261" i="21"/>
  <c r="K260" i="21" s="1"/>
  <c r="H261" i="21"/>
  <c r="C237" i="15"/>
  <c r="K252" i="14"/>
  <c r="H254" i="14"/>
  <c r="K240" i="11"/>
  <c r="L241" i="11"/>
  <c r="I243" i="11"/>
  <c r="N242" i="11"/>
  <c r="J242" i="11"/>
  <c r="M242" i="11"/>
  <c r="P242" i="11"/>
  <c r="H242" i="11"/>
  <c r="O242" i="11"/>
  <c r="L241" i="10"/>
  <c r="K240" i="10"/>
  <c r="P242" i="10"/>
  <c r="H242" i="10"/>
  <c r="O242" i="10"/>
  <c r="I243" i="10"/>
  <c r="N242" i="10"/>
  <c r="J242" i="10"/>
  <c r="M242" i="10"/>
  <c r="N240" i="2"/>
  <c r="O240" i="2" s="1"/>
  <c r="P240" i="2" s="1"/>
  <c r="M241" i="2" s="1"/>
  <c r="J242" i="2"/>
  <c r="I243" i="2"/>
  <c r="H242" i="2"/>
  <c r="L241" i="2"/>
  <c r="K240" i="2"/>
  <c r="I306" i="14" l="1"/>
  <c r="J305" i="14"/>
  <c r="H154" i="15"/>
  <c r="L173" i="21"/>
  <c r="N168" i="22"/>
  <c r="L168" i="22" s="1"/>
  <c r="I149" i="15" s="1"/>
  <c r="O173" i="21"/>
  <c r="P173" i="21" s="1"/>
  <c r="M174" i="21" s="1"/>
  <c r="G123" i="15"/>
  <c r="O142" i="14"/>
  <c r="P142" i="14" s="1"/>
  <c r="M143" i="14" s="1"/>
  <c r="L237" i="15"/>
  <c r="E237" i="15"/>
  <c r="D237" i="15"/>
  <c r="F237" i="15"/>
  <c r="J237" i="15"/>
  <c r="I264" i="22"/>
  <c r="J263" i="22"/>
  <c r="K262" i="22" s="1"/>
  <c r="H263" i="22"/>
  <c r="I263" i="21"/>
  <c r="J262" i="21"/>
  <c r="K261" i="21" s="1"/>
  <c r="H262" i="21"/>
  <c r="C238" i="15"/>
  <c r="K253" i="14"/>
  <c r="H255" i="14"/>
  <c r="M243" i="11"/>
  <c r="P243" i="11"/>
  <c r="H243" i="11"/>
  <c r="O243" i="11"/>
  <c r="I244" i="11"/>
  <c r="N243" i="11"/>
  <c r="J243" i="11"/>
  <c r="K241" i="11"/>
  <c r="L242" i="11"/>
  <c r="L242" i="10"/>
  <c r="K241" i="10"/>
  <c r="O243" i="10"/>
  <c r="I244" i="10"/>
  <c r="N243" i="10"/>
  <c r="J243" i="10"/>
  <c r="M243" i="10"/>
  <c r="P243" i="10"/>
  <c r="H243" i="10"/>
  <c r="N241" i="2"/>
  <c r="O241" i="2" s="1"/>
  <c r="P241" i="2" s="1"/>
  <c r="M242" i="2" s="1"/>
  <c r="L242" i="2"/>
  <c r="K241" i="2"/>
  <c r="I244" i="2"/>
  <c r="J243" i="2"/>
  <c r="H243" i="2"/>
  <c r="I307" i="14" l="1"/>
  <c r="J306" i="14"/>
  <c r="O168" i="22"/>
  <c r="P168" i="22" s="1"/>
  <c r="M169" i="22" s="1"/>
  <c r="N174" i="21"/>
  <c r="N143" i="14"/>
  <c r="L143" i="14" s="1"/>
  <c r="L238" i="15"/>
  <c r="E238" i="15"/>
  <c r="F238" i="15"/>
  <c r="J238" i="15"/>
  <c r="D238" i="15"/>
  <c r="I265" i="22"/>
  <c r="J264" i="22"/>
  <c r="K263" i="22" s="1"/>
  <c r="H264" i="22"/>
  <c r="I264" i="21"/>
  <c r="J263" i="21"/>
  <c r="K262" i="21" s="1"/>
  <c r="H263" i="21"/>
  <c r="C239" i="15"/>
  <c r="K254" i="14"/>
  <c r="H256" i="14"/>
  <c r="L243" i="11"/>
  <c r="K242" i="11"/>
  <c r="P244" i="11"/>
  <c r="H244" i="11"/>
  <c r="O244" i="11"/>
  <c r="I245" i="11"/>
  <c r="N244" i="11"/>
  <c r="J244" i="11"/>
  <c r="M244" i="11"/>
  <c r="K242" i="10"/>
  <c r="L243" i="10"/>
  <c r="I245" i="10"/>
  <c r="N244" i="10"/>
  <c r="J244" i="10"/>
  <c r="M244" i="10"/>
  <c r="P244" i="10"/>
  <c r="H244" i="10"/>
  <c r="O244" i="10"/>
  <c r="N242" i="2"/>
  <c r="O242" i="2"/>
  <c r="P242" i="2" s="1"/>
  <c r="M243" i="2" s="1"/>
  <c r="I245" i="2"/>
  <c r="J244" i="2"/>
  <c r="H244" i="2"/>
  <c r="L243" i="2"/>
  <c r="K242" i="2"/>
  <c r="I308" i="14" l="1"/>
  <c r="J307" i="14"/>
  <c r="H155" i="15"/>
  <c r="L174" i="21"/>
  <c r="N169" i="22"/>
  <c r="O174" i="21"/>
  <c r="P174" i="21" s="1"/>
  <c r="M175" i="21" s="1"/>
  <c r="G124" i="15"/>
  <c r="O143" i="14"/>
  <c r="P143" i="14" s="1"/>
  <c r="M144" i="14" s="1"/>
  <c r="L239" i="15"/>
  <c r="E239" i="15"/>
  <c r="D239" i="15"/>
  <c r="F239" i="15"/>
  <c r="J239" i="15"/>
  <c r="H265" i="22"/>
  <c r="I266" i="22"/>
  <c r="J265" i="22"/>
  <c r="K264" i="22" s="1"/>
  <c r="I265" i="21"/>
  <c r="J264" i="21"/>
  <c r="K263" i="21" s="1"/>
  <c r="H264" i="21"/>
  <c r="C240" i="15"/>
  <c r="K255" i="14"/>
  <c r="H257" i="14"/>
  <c r="L244" i="11"/>
  <c r="K243" i="11"/>
  <c r="O245" i="11"/>
  <c r="I246" i="11"/>
  <c r="N245" i="11"/>
  <c r="J245" i="11"/>
  <c r="M245" i="11"/>
  <c r="P245" i="11"/>
  <c r="H245" i="11"/>
  <c r="M245" i="10"/>
  <c r="P245" i="10"/>
  <c r="H245" i="10"/>
  <c r="O245" i="10"/>
  <c r="I246" i="10"/>
  <c r="N245" i="10"/>
  <c r="J245" i="10"/>
  <c r="K243" i="10"/>
  <c r="L244" i="10"/>
  <c r="N243" i="2"/>
  <c r="O243" i="2" s="1"/>
  <c r="P243" i="2" s="1"/>
  <c r="M244" i="2" s="1"/>
  <c r="K243" i="2"/>
  <c r="L244" i="2"/>
  <c r="I246" i="2"/>
  <c r="J245" i="2"/>
  <c r="H245" i="2"/>
  <c r="I309" i="14" l="1"/>
  <c r="J308" i="14"/>
  <c r="L169" i="22"/>
  <c r="I150" i="15" s="1"/>
  <c r="N175" i="21"/>
  <c r="N144" i="14"/>
  <c r="L144" i="14" s="1"/>
  <c r="L240" i="15"/>
  <c r="E240" i="15"/>
  <c r="F240" i="15"/>
  <c r="J240" i="15"/>
  <c r="D240" i="15"/>
  <c r="I267" i="22"/>
  <c r="J266" i="22"/>
  <c r="K265" i="22" s="1"/>
  <c r="H266" i="22"/>
  <c r="I266" i="21"/>
  <c r="J265" i="21"/>
  <c r="K264" i="21" s="1"/>
  <c r="H265" i="21"/>
  <c r="C241" i="15"/>
  <c r="K256" i="14"/>
  <c r="H258" i="14"/>
  <c r="I247" i="11"/>
  <c r="N246" i="11"/>
  <c r="J246" i="11"/>
  <c r="M246" i="11"/>
  <c r="P246" i="11"/>
  <c r="H246" i="11"/>
  <c r="O246" i="11"/>
  <c r="K244" i="11"/>
  <c r="L245" i="11"/>
  <c r="L245" i="10"/>
  <c r="K244" i="10"/>
  <c r="P246" i="10"/>
  <c r="H246" i="10"/>
  <c r="O246" i="10"/>
  <c r="I247" i="10"/>
  <c r="N246" i="10"/>
  <c r="J246" i="10"/>
  <c r="M246" i="10"/>
  <c r="N244" i="2"/>
  <c r="O244" i="2" s="1"/>
  <c r="P244" i="2" s="1"/>
  <c r="M245" i="2" s="1"/>
  <c r="L245" i="2"/>
  <c r="K244" i="2"/>
  <c r="H246" i="2"/>
  <c r="J246" i="2"/>
  <c r="I247" i="2"/>
  <c r="I310" i="14" l="1"/>
  <c r="J309" i="14"/>
  <c r="H156" i="15"/>
  <c r="L175" i="21"/>
  <c r="O169" i="22"/>
  <c r="P169" i="22" s="1"/>
  <c r="M170" i="22" s="1"/>
  <c r="O175" i="21"/>
  <c r="P175" i="21" s="1"/>
  <c r="M176" i="21" s="1"/>
  <c r="G125" i="15"/>
  <c r="O144" i="14"/>
  <c r="P144" i="14" s="1"/>
  <c r="M145" i="14" s="1"/>
  <c r="L241" i="15"/>
  <c r="E241" i="15"/>
  <c r="D241" i="15"/>
  <c r="F241" i="15"/>
  <c r="J241" i="15"/>
  <c r="I268" i="22"/>
  <c r="J267" i="22"/>
  <c r="K266" i="22" s="1"/>
  <c r="H267" i="22"/>
  <c r="H266" i="21"/>
  <c r="I267" i="21"/>
  <c r="J266" i="21"/>
  <c r="K265" i="21" s="1"/>
  <c r="C242" i="15"/>
  <c r="K257" i="14"/>
  <c r="H259" i="14"/>
  <c r="K245" i="11"/>
  <c r="L246" i="11"/>
  <c r="M247" i="11"/>
  <c r="P247" i="11"/>
  <c r="H247" i="11"/>
  <c r="O247" i="11"/>
  <c r="I248" i="11"/>
  <c r="N247" i="11"/>
  <c r="J247" i="11"/>
  <c r="L246" i="10"/>
  <c r="K245" i="10"/>
  <c r="P247" i="10"/>
  <c r="O247" i="10"/>
  <c r="J247" i="10"/>
  <c r="N247" i="10"/>
  <c r="I248" i="10"/>
  <c r="M247" i="10"/>
  <c r="H247" i="10"/>
  <c r="N245" i="2"/>
  <c r="O245" i="2"/>
  <c r="P245" i="2" s="1"/>
  <c r="M246" i="2" s="1"/>
  <c r="L246" i="2"/>
  <c r="K245" i="2"/>
  <c r="I248" i="2"/>
  <c r="J247" i="2"/>
  <c r="H247" i="2"/>
  <c r="I311" i="14" l="1"/>
  <c r="J310" i="14"/>
  <c r="N170" i="22"/>
  <c r="N176" i="21"/>
  <c r="N145" i="14"/>
  <c r="L145" i="14" s="1"/>
  <c r="L242" i="15"/>
  <c r="E242" i="15"/>
  <c r="F242" i="15"/>
  <c r="J242" i="15"/>
  <c r="D242" i="15"/>
  <c r="I269" i="22"/>
  <c r="J268" i="22"/>
  <c r="K267" i="22" s="1"/>
  <c r="J267" i="21"/>
  <c r="K266" i="21" s="1"/>
  <c r="H267" i="21"/>
  <c r="I268" i="21"/>
  <c r="C243" i="15"/>
  <c r="K258" i="14"/>
  <c r="H260" i="14"/>
  <c r="P248" i="11"/>
  <c r="H248" i="11"/>
  <c r="O248" i="11"/>
  <c r="I249" i="11"/>
  <c r="N248" i="11"/>
  <c r="J248" i="11"/>
  <c r="M248" i="11"/>
  <c r="L247" i="11"/>
  <c r="K246" i="11"/>
  <c r="L247" i="10"/>
  <c r="K246" i="10"/>
  <c r="O248" i="10"/>
  <c r="I249" i="10"/>
  <c r="M248" i="10"/>
  <c r="H248" i="10"/>
  <c r="P248" i="10"/>
  <c r="J248" i="10"/>
  <c r="N248" i="10"/>
  <c r="N246" i="2"/>
  <c r="O246" i="2" s="1"/>
  <c r="P246" i="2" s="1"/>
  <c r="M247" i="2" s="1"/>
  <c r="J248" i="2"/>
  <c r="I249" i="2"/>
  <c r="H248" i="2"/>
  <c r="L247" i="2"/>
  <c r="K246" i="2"/>
  <c r="I312" i="14" l="1"/>
  <c r="J311" i="14"/>
  <c r="H157" i="15"/>
  <c r="L176" i="21"/>
  <c r="O176" i="21" s="1"/>
  <c r="P176" i="21" s="1"/>
  <c r="M177" i="21" s="1"/>
  <c r="L170" i="22"/>
  <c r="I151" i="15" s="1"/>
  <c r="G126" i="15"/>
  <c r="O145" i="14"/>
  <c r="P145" i="14" s="1"/>
  <c r="M146" i="14" s="1"/>
  <c r="L243" i="15"/>
  <c r="E243" i="15"/>
  <c r="D243" i="15"/>
  <c r="F243" i="15"/>
  <c r="J243" i="15"/>
  <c r="I270" i="22"/>
  <c r="J269" i="22"/>
  <c r="K268" i="22" s="1"/>
  <c r="J268" i="21"/>
  <c r="K267" i="21" s="1"/>
  <c r="I269" i="21"/>
  <c r="C244" i="15"/>
  <c r="K259" i="14"/>
  <c r="H261" i="14"/>
  <c r="L248" i="11"/>
  <c r="K247" i="11"/>
  <c r="O249" i="11"/>
  <c r="I250" i="11"/>
  <c r="N249" i="11"/>
  <c r="J249" i="11"/>
  <c r="M249" i="11"/>
  <c r="P249" i="11"/>
  <c r="H249" i="11"/>
  <c r="K247" i="10"/>
  <c r="L248" i="10"/>
  <c r="I250" i="10"/>
  <c r="N249" i="10"/>
  <c r="J249" i="10"/>
  <c r="O249" i="10"/>
  <c r="M249" i="10"/>
  <c r="H249" i="10"/>
  <c r="P249" i="10"/>
  <c r="N247" i="2"/>
  <c r="O247" i="2" s="1"/>
  <c r="P247" i="2" s="1"/>
  <c r="M248" i="2" s="1"/>
  <c r="I250" i="2"/>
  <c r="J249" i="2"/>
  <c r="H249" i="2"/>
  <c r="K247" i="2"/>
  <c r="L248" i="2"/>
  <c r="I313" i="14" l="1"/>
  <c r="J312" i="14"/>
  <c r="O170" i="22"/>
  <c r="P170" i="22" s="1"/>
  <c r="M171" i="22" s="1"/>
  <c r="N177" i="21"/>
  <c r="L177" i="21" s="1"/>
  <c r="N146" i="14"/>
  <c r="L146" i="14" s="1"/>
  <c r="L244" i="15"/>
  <c r="E244" i="15"/>
  <c r="F244" i="15"/>
  <c r="J244" i="15"/>
  <c r="D244" i="15"/>
  <c r="I271" i="22"/>
  <c r="J270" i="22"/>
  <c r="K269" i="22" s="1"/>
  <c r="J269" i="21"/>
  <c r="K268" i="21" s="1"/>
  <c r="I270" i="21"/>
  <c r="C245" i="15"/>
  <c r="K260" i="14"/>
  <c r="H262" i="14"/>
  <c r="I251" i="11"/>
  <c r="N250" i="11"/>
  <c r="J250" i="11"/>
  <c r="M250" i="11"/>
  <c r="P250" i="11"/>
  <c r="H250" i="11"/>
  <c r="O250" i="11"/>
  <c r="K248" i="11"/>
  <c r="L249" i="11"/>
  <c r="M250" i="10"/>
  <c r="P250" i="10"/>
  <c r="O250" i="10"/>
  <c r="J250" i="10"/>
  <c r="N250" i="10"/>
  <c r="H250" i="10"/>
  <c r="I251" i="10"/>
  <c r="K248" i="10"/>
  <c r="L249" i="10"/>
  <c r="N248" i="2"/>
  <c r="O248" i="2"/>
  <c r="P248" i="2" s="1"/>
  <c r="M249" i="2" s="1"/>
  <c r="K248" i="2"/>
  <c r="L249" i="2"/>
  <c r="J250" i="2"/>
  <c r="I251" i="2"/>
  <c r="H250" i="2"/>
  <c r="I314" i="14" l="1"/>
  <c r="J313" i="14"/>
  <c r="N171" i="22"/>
  <c r="H158" i="15"/>
  <c r="G127" i="15"/>
  <c r="O146" i="14"/>
  <c r="P146" i="14" s="1"/>
  <c r="M147" i="14" s="1"/>
  <c r="L245" i="15"/>
  <c r="E245" i="15"/>
  <c r="D245" i="15"/>
  <c r="F245" i="15"/>
  <c r="J245" i="15"/>
  <c r="I272" i="22"/>
  <c r="J271" i="22"/>
  <c r="K270" i="22" s="1"/>
  <c r="J270" i="21"/>
  <c r="K269" i="21" s="1"/>
  <c r="I271" i="21"/>
  <c r="C246" i="15"/>
  <c r="K261" i="14"/>
  <c r="H263" i="14"/>
  <c r="K249" i="11"/>
  <c r="L250" i="11"/>
  <c r="M251" i="11"/>
  <c r="P251" i="11"/>
  <c r="H251" i="11"/>
  <c r="O251" i="11"/>
  <c r="N251" i="11"/>
  <c r="J251" i="11"/>
  <c r="I252" i="11"/>
  <c r="L250" i="10"/>
  <c r="K249" i="10"/>
  <c r="P251" i="10"/>
  <c r="H251" i="10"/>
  <c r="I252" i="10"/>
  <c r="M251" i="10"/>
  <c r="O251" i="10"/>
  <c r="J251" i="10"/>
  <c r="N251" i="10"/>
  <c r="N249" i="2"/>
  <c r="O249" i="2" s="1"/>
  <c r="P249" i="2" s="1"/>
  <c r="M250" i="2" s="1"/>
  <c r="L250" i="2"/>
  <c r="K249" i="2"/>
  <c r="J251" i="2"/>
  <c r="H251" i="2"/>
  <c r="I252" i="2"/>
  <c r="I315" i="14" l="1"/>
  <c r="J314" i="14"/>
  <c r="L171" i="22"/>
  <c r="I152" i="15" s="1"/>
  <c r="O177" i="21"/>
  <c r="P177" i="21" s="1"/>
  <c r="M178" i="21" s="1"/>
  <c r="N147" i="14"/>
  <c r="L147" i="14" s="1"/>
  <c r="L246" i="15"/>
  <c r="E246" i="15"/>
  <c r="F246" i="15"/>
  <c r="J246" i="15"/>
  <c r="D246" i="15"/>
  <c r="I273" i="22"/>
  <c r="J272" i="22"/>
  <c r="K271" i="22" s="1"/>
  <c r="J271" i="21"/>
  <c r="K270" i="21" s="1"/>
  <c r="I272" i="21"/>
  <c r="C247" i="15"/>
  <c r="K262" i="14"/>
  <c r="H264" i="14"/>
  <c r="L251" i="11"/>
  <c r="K250" i="11"/>
  <c r="P252" i="11"/>
  <c r="H252" i="11"/>
  <c r="O252" i="11"/>
  <c r="I253" i="11"/>
  <c r="N252" i="11"/>
  <c r="J252" i="11"/>
  <c r="M252" i="11"/>
  <c r="L251" i="10"/>
  <c r="K250" i="10"/>
  <c r="O252" i="10"/>
  <c r="N252" i="10"/>
  <c r="I253" i="10"/>
  <c r="M252" i="10"/>
  <c r="H252" i="10"/>
  <c r="P252" i="10"/>
  <c r="J252" i="10"/>
  <c r="N250" i="2"/>
  <c r="O250" i="2" s="1"/>
  <c r="P250" i="2" s="1"/>
  <c r="M251" i="2" s="1"/>
  <c r="L251" i="2"/>
  <c r="K250" i="2"/>
  <c r="J252" i="2"/>
  <c r="H252" i="2"/>
  <c r="I253" i="2"/>
  <c r="I316" i="14" l="1"/>
  <c r="J315" i="14"/>
  <c r="O171" i="22"/>
  <c r="P171" i="22" s="1"/>
  <c r="M172" i="22" s="1"/>
  <c r="N178" i="21"/>
  <c r="G128" i="15"/>
  <c r="O147" i="14"/>
  <c r="P147" i="14" s="1"/>
  <c r="M148" i="14" s="1"/>
  <c r="L247" i="15"/>
  <c r="E247" i="15"/>
  <c r="D247" i="15"/>
  <c r="F247" i="15"/>
  <c r="J247" i="15"/>
  <c r="I274" i="22"/>
  <c r="J273" i="22"/>
  <c r="K272" i="22" s="1"/>
  <c r="J272" i="21"/>
  <c r="K271" i="21" s="1"/>
  <c r="I273" i="21"/>
  <c r="C248" i="15"/>
  <c r="K263" i="14"/>
  <c r="H265" i="14"/>
  <c r="L252" i="11"/>
  <c r="K251" i="11"/>
  <c r="O253" i="11"/>
  <c r="I254" i="11"/>
  <c r="N253" i="11"/>
  <c r="J253" i="11"/>
  <c r="M253" i="11"/>
  <c r="H253" i="11"/>
  <c r="P253" i="11"/>
  <c r="K251" i="10"/>
  <c r="L252" i="10"/>
  <c r="I254" i="10"/>
  <c r="N253" i="10"/>
  <c r="J253" i="10"/>
  <c r="P253" i="10"/>
  <c r="O253" i="10"/>
  <c r="M253" i="10"/>
  <c r="H253" i="10"/>
  <c r="N251" i="2"/>
  <c r="O251" i="2" s="1"/>
  <c r="P251" i="2" s="1"/>
  <c r="M252" i="2" s="1"/>
  <c r="J253" i="2"/>
  <c r="H253" i="2"/>
  <c r="I254" i="2"/>
  <c r="L252" i="2"/>
  <c r="K251" i="2"/>
  <c r="I317" i="14" l="1"/>
  <c r="J316" i="14"/>
  <c r="L178" i="21"/>
  <c r="H159" i="15" s="1"/>
  <c r="N172" i="22"/>
  <c r="L172" i="22" s="1"/>
  <c r="N148" i="14"/>
  <c r="L148" i="14" s="1"/>
  <c r="L248" i="15"/>
  <c r="E248" i="15"/>
  <c r="F248" i="15"/>
  <c r="J248" i="15"/>
  <c r="D248" i="15"/>
  <c r="I275" i="22"/>
  <c r="J274" i="22"/>
  <c r="K273" i="22" s="1"/>
  <c r="J273" i="21"/>
  <c r="K272" i="21" s="1"/>
  <c r="I274" i="21"/>
  <c r="C249" i="15"/>
  <c r="K264" i="14"/>
  <c r="H266" i="14"/>
  <c r="I255" i="11"/>
  <c r="N254" i="11"/>
  <c r="J254" i="11"/>
  <c r="M254" i="11"/>
  <c r="P254" i="11"/>
  <c r="H254" i="11"/>
  <c r="O254" i="11"/>
  <c r="K252" i="11"/>
  <c r="L253" i="11"/>
  <c r="M254" i="10"/>
  <c r="I255" i="10"/>
  <c r="P254" i="10"/>
  <c r="O254" i="10"/>
  <c r="J254" i="10"/>
  <c r="N254" i="10"/>
  <c r="H254" i="10"/>
  <c r="K252" i="10"/>
  <c r="L253" i="10"/>
  <c r="N252" i="2"/>
  <c r="O252" i="2" s="1"/>
  <c r="P252" i="2" s="1"/>
  <c r="M253" i="2" s="1"/>
  <c r="H254" i="2"/>
  <c r="J254" i="2"/>
  <c r="I255" i="2"/>
  <c r="L253" i="2"/>
  <c r="K252" i="2"/>
  <c r="O178" i="21" l="1"/>
  <c r="P178" i="21" s="1"/>
  <c r="M179" i="21" s="1"/>
  <c r="I318" i="14"/>
  <c r="J317" i="14"/>
  <c r="I153" i="15"/>
  <c r="O172" i="22"/>
  <c r="P172" i="22" s="1"/>
  <c r="M173" i="22" s="1"/>
  <c r="N173" i="22" s="1"/>
  <c r="N179" i="21"/>
  <c r="G129" i="15"/>
  <c r="O148" i="14"/>
  <c r="P148" i="14" s="1"/>
  <c r="M149" i="14" s="1"/>
  <c r="L249" i="15"/>
  <c r="E249" i="15"/>
  <c r="D249" i="15"/>
  <c r="F249" i="15"/>
  <c r="J249" i="15"/>
  <c r="I276" i="22"/>
  <c r="J275" i="22"/>
  <c r="K274" i="22" s="1"/>
  <c r="J274" i="21"/>
  <c r="K273" i="21" s="1"/>
  <c r="I275" i="21"/>
  <c r="C250" i="15"/>
  <c r="K265" i="14"/>
  <c r="H267" i="14"/>
  <c r="K253" i="11"/>
  <c r="L254" i="11"/>
  <c r="M255" i="11"/>
  <c r="P255" i="11"/>
  <c r="H255" i="11"/>
  <c r="O255" i="11"/>
  <c r="J255" i="11"/>
  <c r="I256" i="11"/>
  <c r="N255" i="11"/>
  <c r="L254" i="10"/>
  <c r="K253" i="10"/>
  <c r="I256" i="10"/>
  <c r="P255" i="10"/>
  <c r="H255" i="10"/>
  <c r="N255" i="10"/>
  <c r="M255" i="10"/>
  <c r="O255" i="10"/>
  <c r="J255" i="10"/>
  <c r="N253" i="2"/>
  <c r="O253" i="2" s="1"/>
  <c r="P253" i="2" s="1"/>
  <c r="M254" i="2" s="1"/>
  <c r="L254" i="2"/>
  <c r="K253" i="2"/>
  <c r="I256" i="2"/>
  <c r="H255" i="2"/>
  <c r="J255" i="2"/>
  <c r="I319" i="14" l="1"/>
  <c r="J318" i="14"/>
  <c r="H160" i="15"/>
  <c r="L179" i="21"/>
  <c r="L173" i="22"/>
  <c r="I154" i="15" s="1"/>
  <c r="O179" i="21"/>
  <c r="P179" i="21" s="1"/>
  <c r="M180" i="21" s="1"/>
  <c r="N149" i="14"/>
  <c r="L149" i="14" s="1"/>
  <c r="L250" i="15"/>
  <c r="E250" i="15"/>
  <c r="F250" i="15"/>
  <c r="J250" i="15"/>
  <c r="D250" i="15"/>
  <c r="I277" i="22"/>
  <c r="J276" i="22"/>
  <c r="K275" i="22" s="1"/>
  <c r="J275" i="21"/>
  <c r="K274" i="21" s="1"/>
  <c r="I276" i="21"/>
  <c r="C251" i="15"/>
  <c r="K266" i="14"/>
  <c r="L255" i="11"/>
  <c r="K254" i="11"/>
  <c r="P256" i="11"/>
  <c r="H256" i="11"/>
  <c r="O256" i="11"/>
  <c r="I257" i="11"/>
  <c r="N256" i="11"/>
  <c r="J256" i="11"/>
  <c r="M256" i="11"/>
  <c r="M256" i="10"/>
  <c r="O256" i="10"/>
  <c r="I257" i="10"/>
  <c r="J256" i="10"/>
  <c r="P256" i="10"/>
  <c r="H256" i="10"/>
  <c r="N256" i="10"/>
  <c r="L255" i="10"/>
  <c r="K254" i="10"/>
  <c r="N254" i="2"/>
  <c r="O254" i="2" s="1"/>
  <c r="P254" i="2" s="1"/>
  <c r="M255" i="2" s="1"/>
  <c r="I257" i="2"/>
  <c r="J256" i="2"/>
  <c r="H256" i="2"/>
  <c r="L255" i="2"/>
  <c r="K254" i="2"/>
  <c r="I320" i="14" l="1"/>
  <c r="J319" i="14"/>
  <c r="O173" i="22"/>
  <c r="P173" i="22" s="1"/>
  <c r="M174" i="22" s="1"/>
  <c r="N180" i="21"/>
  <c r="G130" i="15"/>
  <c r="O149" i="14"/>
  <c r="P149" i="14" s="1"/>
  <c r="M150" i="14" s="1"/>
  <c r="L251" i="15"/>
  <c r="E251" i="15"/>
  <c r="D251" i="15"/>
  <c r="F251" i="15"/>
  <c r="J251" i="15"/>
  <c r="I278" i="22"/>
  <c r="J277" i="22"/>
  <c r="K276" i="22" s="1"/>
  <c r="J276" i="21"/>
  <c r="K275" i="21" s="1"/>
  <c r="I277" i="21"/>
  <c r="C252" i="15"/>
  <c r="K267" i="14"/>
  <c r="L256" i="11"/>
  <c r="K255" i="11"/>
  <c r="O257" i="11"/>
  <c r="N257" i="11"/>
  <c r="J257" i="11"/>
  <c r="I258" i="11"/>
  <c r="M257" i="11"/>
  <c r="H257" i="11"/>
  <c r="P257" i="11"/>
  <c r="L256" i="10"/>
  <c r="K255" i="10"/>
  <c r="P257" i="10"/>
  <c r="H257" i="10"/>
  <c r="N257" i="10"/>
  <c r="J257" i="10"/>
  <c r="I258" i="10"/>
  <c r="O257" i="10"/>
  <c r="M257" i="10"/>
  <c r="N255" i="2"/>
  <c r="O255" i="2" s="1"/>
  <c r="P255" i="2" s="1"/>
  <c r="M256" i="2" s="1"/>
  <c r="L256" i="2"/>
  <c r="K255" i="2"/>
  <c r="J257" i="2"/>
  <c r="I258" i="2"/>
  <c r="H257" i="2"/>
  <c r="I321" i="14" l="1"/>
  <c r="J320" i="14"/>
  <c r="H161" i="15"/>
  <c r="L180" i="21"/>
  <c r="N174" i="22"/>
  <c r="O180" i="21"/>
  <c r="P180" i="21" s="1"/>
  <c r="M181" i="21" s="1"/>
  <c r="N150" i="14"/>
  <c r="L150" i="14" s="1"/>
  <c r="L252" i="15"/>
  <c r="E252" i="15"/>
  <c r="F252" i="15"/>
  <c r="J252" i="15"/>
  <c r="D252" i="15"/>
  <c r="I279" i="22"/>
  <c r="J278" i="22"/>
  <c r="K277" i="22" s="1"/>
  <c r="I278" i="21"/>
  <c r="J277" i="21"/>
  <c r="K276" i="21" s="1"/>
  <c r="C253" i="15"/>
  <c r="K268" i="14"/>
  <c r="O258" i="11"/>
  <c r="N258" i="11"/>
  <c r="J258" i="11"/>
  <c r="I259" i="11"/>
  <c r="M258" i="11"/>
  <c r="P258" i="11"/>
  <c r="K256" i="11"/>
  <c r="L257" i="11"/>
  <c r="P258" i="10"/>
  <c r="N258" i="10"/>
  <c r="J258" i="10"/>
  <c r="I259" i="10"/>
  <c r="O258" i="10"/>
  <c r="M258" i="10"/>
  <c r="L257" i="10"/>
  <c r="K256" i="10"/>
  <c r="N256" i="2"/>
  <c r="O256" i="2" s="1"/>
  <c r="P256" i="2" s="1"/>
  <c r="M257" i="2" s="1"/>
  <c r="L257" i="2"/>
  <c r="K256" i="2"/>
  <c r="J258" i="2"/>
  <c r="I259" i="2"/>
  <c r="I322" i="14" l="1"/>
  <c r="J321" i="14"/>
  <c r="L174" i="22"/>
  <c r="I155" i="15" s="1"/>
  <c r="N181" i="21"/>
  <c r="G131" i="15"/>
  <c r="O150" i="14"/>
  <c r="P150" i="14" s="1"/>
  <c r="M151" i="14" s="1"/>
  <c r="L253" i="15"/>
  <c r="E253" i="15"/>
  <c r="D253" i="15"/>
  <c r="F253" i="15"/>
  <c r="J253" i="15"/>
  <c r="I280" i="22"/>
  <c r="J279" i="22"/>
  <c r="K278" i="22" s="1"/>
  <c r="I279" i="21"/>
  <c r="J278" i="21"/>
  <c r="K277" i="21" s="1"/>
  <c r="C254" i="15"/>
  <c r="K269" i="14"/>
  <c r="K257" i="11"/>
  <c r="L258" i="11"/>
  <c r="O259" i="11"/>
  <c r="N259" i="11"/>
  <c r="J259" i="11"/>
  <c r="I260" i="11"/>
  <c r="M259" i="11"/>
  <c r="P259" i="11"/>
  <c r="P259" i="10"/>
  <c r="N259" i="10"/>
  <c r="J259" i="10"/>
  <c r="I260" i="10"/>
  <c r="O259" i="10"/>
  <c r="M259" i="10"/>
  <c r="L258" i="10"/>
  <c r="K257" i="10"/>
  <c r="N257" i="2"/>
  <c r="O257" i="2" s="1"/>
  <c r="P257" i="2" s="1"/>
  <c r="M258" i="2" s="1"/>
  <c r="J259" i="2"/>
  <c r="I260" i="2"/>
  <c r="K257" i="2"/>
  <c r="L258" i="2"/>
  <c r="I323" i="14" l="1"/>
  <c r="J322" i="14"/>
  <c r="L181" i="21"/>
  <c r="H162" i="15" s="1"/>
  <c r="O174" i="22"/>
  <c r="P174" i="22" s="1"/>
  <c r="M175" i="22" s="1"/>
  <c r="N151" i="14"/>
  <c r="L151" i="14" s="1"/>
  <c r="L254" i="15"/>
  <c r="E254" i="15"/>
  <c r="F254" i="15"/>
  <c r="J254" i="15"/>
  <c r="D254" i="15"/>
  <c r="I281" i="22"/>
  <c r="J280" i="22"/>
  <c r="K279" i="22" s="1"/>
  <c r="I280" i="21"/>
  <c r="J279" i="21"/>
  <c r="K278" i="21" s="1"/>
  <c r="C255" i="15"/>
  <c r="K270" i="14"/>
  <c r="O260" i="11"/>
  <c r="N260" i="11"/>
  <c r="J260" i="11"/>
  <c r="I261" i="11"/>
  <c r="M260" i="11"/>
  <c r="P260" i="11"/>
  <c r="K258" i="11"/>
  <c r="L259" i="11"/>
  <c r="P260" i="10"/>
  <c r="N260" i="10"/>
  <c r="J260" i="10"/>
  <c r="I261" i="10"/>
  <c r="O260" i="10"/>
  <c r="M260" i="10"/>
  <c r="L259" i="10"/>
  <c r="K258" i="10"/>
  <c r="N258" i="2"/>
  <c r="O258" i="2"/>
  <c r="P258" i="2" s="1"/>
  <c r="M259" i="2" s="1"/>
  <c r="J260" i="2"/>
  <c r="I261" i="2"/>
  <c r="K258" i="2"/>
  <c r="L259" i="2"/>
  <c r="O181" i="21" l="1"/>
  <c r="P181" i="21" s="1"/>
  <c r="M182" i="21" s="1"/>
  <c r="I324" i="14"/>
  <c r="J323" i="14"/>
  <c r="N175" i="22"/>
  <c r="N182" i="21"/>
  <c r="G132" i="15"/>
  <c r="O151" i="14"/>
  <c r="P151" i="14" s="1"/>
  <c r="M152" i="14" s="1"/>
  <c r="L255" i="15"/>
  <c r="E255" i="15"/>
  <c r="D255" i="15"/>
  <c r="F255" i="15"/>
  <c r="J255" i="15"/>
  <c r="I282" i="22"/>
  <c r="J281" i="22"/>
  <c r="K280" i="22" s="1"/>
  <c r="I281" i="21"/>
  <c r="J280" i="21"/>
  <c r="K279" i="21" s="1"/>
  <c r="C256" i="15"/>
  <c r="K271" i="14"/>
  <c r="K259" i="11"/>
  <c r="L260" i="11"/>
  <c r="O261" i="11"/>
  <c r="N261" i="11"/>
  <c r="J261" i="11"/>
  <c r="I262" i="11"/>
  <c r="M261" i="11"/>
  <c r="P261" i="11"/>
  <c r="P261" i="10"/>
  <c r="N261" i="10"/>
  <c r="J261" i="10"/>
  <c r="I262" i="10"/>
  <c r="O261" i="10"/>
  <c r="M261" i="10"/>
  <c r="L260" i="10"/>
  <c r="K259" i="10"/>
  <c r="N259" i="2"/>
  <c r="O259" i="2"/>
  <c r="P259" i="2" s="1"/>
  <c r="M260" i="2" s="1"/>
  <c r="J261" i="2"/>
  <c r="I262" i="2"/>
  <c r="K259" i="2"/>
  <c r="L260" i="2"/>
  <c r="I325" i="14" l="1"/>
  <c r="J324" i="14"/>
  <c r="H163" i="15"/>
  <c r="L182" i="21"/>
  <c r="O182" i="21" s="1"/>
  <c r="P182" i="21" s="1"/>
  <c r="M183" i="21" s="1"/>
  <c r="L175" i="22"/>
  <c r="I156" i="15" s="1"/>
  <c r="N152" i="14"/>
  <c r="L152" i="14" s="1"/>
  <c r="L256" i="15"/>
  <c r="E256" i="15"/>
  <c r="D256" i="15"/>
  <c r="F256" i="15"/>
  <c r="J256" i="15"/>
  <c r="I283" i="22"/>
  <c r="J282" i="22"/>
  <c r="K281" i="22" s="1"/>
  <c r="I282" i="21"/>
  <c r="J281" i="21"/>
  <c r="K280" i="21" s="1"/>
  <c r="C257" i="15"/>
  <c r="K272" i="14"/>
  <c r="O262" i="11"/>
  <c r="N262" i="11"/>
  <c r="J262" i="11"/>
  <c r="I263" i="11"/>
  <c r="M262" i="11"/>
  <c r="P262" i="11"/>
  <c r="K260" i="11"/>
  <c r="L261" i="11"/>
  <c r="P262" i="10"/>
  <c r="N262" i="10"/>
  <c r="J262" i="10"/>
  <c r="I263" i="10"/>
  <c r="O262" i="10"/>
  <c r="M262" i="10"/>
  <c r="L261" i="10"/>
  <c r="K260" i="10"/>
  <c r="N260" i="2"/>
  <c r="O260" i="2"/>
  <c r="P260" i="2" s="1"/>
  <c r="M261" i="2" s="1"/>
  <c r="L261" i="2"/>
  <c r="K260" i="2"/>
  <c r="I263" i="2"/>
  <c r="J262" i="2"/>
  <c r="I326" i="14" l="1"/>
  <c r="J325" i="14"/>
  <c r="O175" i="22"/>
  <c r="P175" i="22" s="1"/>
  <c r="M176" i="22" s="1"/>
  <c r="N183" i="21"/>
  <c r="G133" i="15"/>
  <c r="O152" i="14"/>
  <c r="P152" i="14" s="1"/>
  <c r="M153" i="14" s="1"/>
  <c r="L257" i="15"/>
  <c r="E257" i="15"/>
  <c r="D257" i="15"/>
  <c r="F257" i="15"/>
  <c r="J257" i="15"/>
  <c r="I284" i="22"/>
  <c r="J283" i="22"/>
  <c r="K282" i="22" s="1"/>
  <c r="I283" i="21"/>
  <c r="J282" i="21"/>
  <c r="K281" i="21" s="1"/>
  <c r="C258" i="15"/>
  <c r="K273" i="14"/>
  <c r="K261" i="11"/>
  <c r="L262" i="11"/>
  <c r="O263" i="11"/>
  <c r="N263" i="11"/>
  <c r="J263" i="11"/>
  <c r="I264" i="11"/>
  <c r="M263" i="11"/>
  <c r="P263" i="11"/>
  <c r="I264" i="10"/>
  <c r="P263" i="10"/>
  <c r="N263" i="10"/>
  <c r="J263" i="10"/>
  <c r="O263" i="10"/>
  <c r="M263" i="10"/>
  <c r="L262" i="10"/>
  <c r="K261" i="10"/>
  <c r="N261" i="2"/>
  <c r="O261" i="2" s="1"/>
  <c r="P261" i="2" s="1"/>
  <c r="M262" i="2" s="1"/>
  <c r="J263" i="2"/>
  <c r="I264" i="2"/>
  <c r="L262" i="2"/>
  <c r="K261" i="2"/>
  <c r="I327" i="14" l="1"/>
  <c r="J326" i="14"/>
  <c r="H164" i="15"/>
  <c r="L183" i="21"/>
  <c r="N176" i="22"/>
  <c r="O183" i="21"/>
  <c r="P183" i="21" s="1"/>
  <c r="M184" i="21" s="1"/>
  <c r="N153" i="14"/>
  <c r="L153" i="14" s="1"/>
  <c r="L258" i="15"/>
  <c r="E258" i="15"/>
  <c r="F258" i="15"/>
  <c r="J258" i="15"/>
  <c r="D258" i="15"/>
  <c r="I285" i="22"/>
  <c r="J284" i="22"/>
  <c r="K283" i="22" s="1"/>
  <c r="I284" i="21"/>
  <c r="J283" i="21"/>
  <c r="K282" i="21" s="1"/>
  <c r="C259" i="15"/>
  <c r="K274" i="14"/>
  <c r="O264" i="11"/>
  <c r="N264" i="11"/>
  <c r="J264" i="11"/>
  <c r="I265" i="11"/>
  <c r="M264" i="11"/>
  <c r="P264" i="11"/>
  <c r="K262" i="11"/>
  <c r="L263" i="11"/>
  <c r="I265" i="10"/>
  <c r="M264" i="10"/>
  <c r="P264" i="10"/>
  <c r="O264" i="10"/>
  <c r="N264" i="10"/>
  <c r="J264" i="10"/>
  <c r="L263" i="10"/>
  <c r="K262" i="10"/>
  <c r="N262" i="2"/>
  <c r="O262" i="2" s="1"/>
  <c r="P262" i="2" s="1"/>
  <c r="M263" i="2" s="1"/>
  <c r="K262" i="2"/>
  <c r="L263" i="2"/>
  <c r="I265" i="2"/>
  <c r="J264" i="2"/>
  <c r="I328" i="14" l="1"/>
  <c r="J327" i="14"/>
  <c r="L176" i="22"/>
  <c r="I157" i="15" s="1"/>
  <c r="N184" i="21"/>
  <c r="G134" i="15"/>
  <c r="O153" i="14"/>
  <c r="P153" i="14" s="1"/>
  <c r="M154" i="14" s="1"/>
  <c r="L259" i="15"/>
  <c r="E259" i="15"/>
  <c r="D259" i="15"/>
  <c r="F259" i="15"/>
  <c r="J259" i="15"/>
  <c r="I286" i="22"/>
  <c r="J285" i="22"/>
  <c r="K284" i="22" s="1"/>
  <c r="I285" i="21"/>
  <c r="J284" i="21"/>
  <c r="K283" i="21" s="1"/>
  <c r="C260" i="15"/>
  <c r="K275" i="14"/>
  <c r="O265" i="11"/>
  <c r="N265" i="11"/>
  <c r="J265" i="11"/>
  <c r="I266" i="11"/>
  <c r="M265" i="11"/>
  <c r="P265" i="11"/>
  <c r="K263" i="11"/>
  <c r="L264" i="11"/>
  <c r="L264" i="10"/>
  <c r="K263" i="10"/>
  <c r="I266" i="10"/>
  <c r="M265" i="10"/>
  <c r="P265" i="10"/>
  <c r="O265" i="10"/>
  <c r="N265" i="10"/>
  <c r="J265" i="10"/>
  <c r="N263" i="2"/>
  <c r="O263" i="2" s="1"/>
  <c r="P263" i="2" s="1"/>
  <c r="M264" i="2" s="1"/>
  <c r="J265" i="2"/>
  <c r="I266" i="2"/>
  <c r="K263" i="2"/>
  <c r="L264" i="2"/>
  <c r="I329" i="14" l="1"/>
  <c r="J328" i="14"/>
  <c r="H165" i="15"/>
  <c r="L184" i="21"/>
  <c r="O176" i="22"/>
  <c r="P176" i="22" s="1"/>
  <c r="M177" i="22" s="1"/>
  <c r="O184" i="21"/>
  <c r="P184" i="21" s="1"/>
  <c r="M185" i="21" s="1"/>
  <c r="N154" i="14"/>
  <c r="L154" i="14" s="1"/>
  <c r="L260" i="15"/>
  <c r="E260" i="15"/>
  <c r="D260" i="15"/>
  <c r="F260" i="15"/>
  <c r="J260" i="15"/>
  <c r="I287" i="22"/>
  <c r="J286" i="22"/>
  <c r="K285" i="22" s="1"/>
  <c r="I286" i="21"/>
  <c r="J285" i="21"/>
  <c r="K284" i="21" s="1"/>
  <c r="C261" i="15"/>
  <c r="K276" i="14"/>
  <c r="K264" i="11"/>
  <c r="L265" i="11"/>
  <c r="O266" i="11"/>
  <c r="N266" i="11"/>
  <c r="J266" i="11"/>
  <c r="I267" i="11"/>
  <c r="M266" i="11"/>
  <c r="P266" i="11"/>
  <c r="L265" i="10"/>
  <c r="K264" i="10"/>
  <c r="I267" i="10"/>
  <c r="M266" i="10"/>
  <c r="P266" i="10"/>
  <c r="O266" i="10"/>
  <c r="N266" i="10"/>
  <c r="J266" i="10"/>
  <c r="N264" i="2"/>
  <c r="O264" i="2" s="1"/>
  <c r="P264" i="2" s="1"/>
  <c r="M265" i="2" s="1"/>
  <c r="J266" i="2"/>
  <c r="I267" i="2"/>
  <c r="K264" i="2"/>
  <c r="L265" i="2"/>
  <c r="I330" i="14" l="1"/>
  <c r="J329" i="14"/>
  <c r="N177" i="22"/>
  <c r="L177" i="22" s="1"/>
  <c r="I158" i="15" s="1"/>
  <c r="N185" i="21"/>
  <c r="G135" i="15"/>
  <c r="O154" i="14"/>
  <c r="P154" i="14" s="1"/>
  <c r="M155" i="14" s="1"/>
  <c r="L261" i="15"/>
  <c r="E261" i="15"/>
  <c r="D261" i="15"/>
  <c r="F261" i="15"/>
  <c r="J261" i="15"/>
  <c r="I288" i="22"/>
  <c r="J287" i="22"/>
  <c r="K286" i="22" s="1"/>
  <c r="I287" i="21"/>
  <c r="J286" i="21"/>
  <c r="K285" i="21" s="1"/>
  <c r="C262" i="15"/>
  <c r="K277" i="14"/>
  <c r="O267" i="11"/>
  <c r="N267" i="11"/>
  <c r="J267" i="11"/>
  <c r="I268" i="11"/>
  <c r="M267" i="11"/>
  <c r="P267" i="11"/>
  <c r="K265" i="11"/>
  <c r="L266" i="11"/>
  <c r="L266" i="10"/>
  <c r="K265" i="10"/>
  <c r="I268" i="10"/>
  <c r="M267" i="10"/>
  <c r="P267" i="10"/>
  <c r="O267" i="10"/>
  <c r="N267" i="10"/>
  <c r="J267" i="10"/>
  <c r="N265" i="2"/>
  <c r="O265" i="2" s="1"/>
  <c r="P265" i="2" s="1"/>
  <c r="M266" i="2" s="1"/>
  <c r="J267" i="2"/>
  <c r="I268" i="2"/>
  <c r="K265" i="2"/>
  <c r="L266" i="2"/>
  <c r="I331" i="14" l="1"/>
  <c r="J330" i="14"/>
  <c r="H166" i="15"/>
  <c r="L185" i="21"/>
  <c r="O185" i="21" s="1"/>
  <c r="P185" i="21" s="1"/>
  <c r="M186" i="21" s="1"/>
  <c r="O177" i="22"/>
  <c r="P177" i="22" s="1"/>
  <c r="M178" i="22" s="1"/>
  <c r="N155" i="14"/>
  <c r="L155" i="14" s="1"/>
  <c r="L262" i="15"/>
  <c r="E262" i="15"/>
  <c r="F262" i="15"/>
  <c r="J262" i="15"/>
  <c r="D262" i="15"/>
  <c r="I289" i="22"/>
  <c r="J288" i="22"/>
  <c r="K287" i="22" s="1"/>
  <c r="I288" i="21"/>
  <c r="J287" i="21"/>
  <c r="K286" i="21" s="1"/>
  <c r="C263" i="15"/>
  <c r="K278" i="14"/>
  <c r="K266" i="11"/>
  <c r="L267" i="11"/>
  <c r="O268" i="11"/>
  <c r="N268" i="11"/>
  <c r="J268" i="11"/>
  <c r="I269" i="11"/>
  <c r="M268" i="11"/>
  <c r="P268" i="11"/>
  <c r="L267" i="10"/>
  <c r="K266" i="10"/>
  <c r="I269" i="10"/>
  <c r="M268" i="10"/>
  <c r="P268" i="10"/>
  <c r="O268" i="10"/>
  <c r="N268" i="10"/>
  <c r="J268" i="10"/>
  <c r="N266" i="2"/>
  <c r="O266" i="2" s="1"/>
  <c r="P266" i="2" s="1"/>
  <c r="M267" i="2" s="1"/>
  <c r="J268" i="2"/>
  <c r="I269" i="2"/>
  <c r="K266" i="2"/>
  <c r="L267" i="2"/>
  <c r="I332" i="14" l="1"/>
  <c r="J331" i="14"/>
  <c r="N178" i="22"/>
  <c r="N186" i="21"/>
  <c r="G136" i="15"/>
  <c r="O155" i="14"/>
  <c r="P155" i="14" s="1"/>
  <c r="M156" i="14" s="1"/>
  <c r="L263" i="15"/>
  <c r="E263" i="15"/>
  <c r="D263" i="15"/>
  <c r="F263" i="15"/>
  <c r="J263" i="15"/>
  <c r="I290" i="22"/>
  <c r="J289" i="22"/>
  <c r="K288" i="22" s="1"/>
  <c r="I289" i="21"/>
  <c r="J288" i="21"/>
  <c r="K287" i="21" s="1"/>
  <c r="C264" i="15"/>
  <c r="K279" i="14"/>
  <c r="O269" i="11"/>
  <c r="N269" i="11"/>
  <c r="J269" i="11"/>
  <c r="I270" i="11"/>
  <c r="M269" i="11"/>
  <c r="P269" i="11"/>
  <c r="K267" i="11"/>
  <c r="L268" i="11"/>
  <c r="L268" i="10"/>
  <c r="K267" i="10"/>
  <c r="I270" i="10"/>
  <c r="M269" i="10"/>
  <c r="P269" i="10"/>
  <c r="O269" i="10"/>
  <c r="N269" i="10"/>
  <c r="J269" i="10"/>
  <c r="N267" i="2"/>
  <c r="O267" i="2" s="1"/>
  <c r="P267" i="2" s="1"/>
  <c r="M268" i="2" s="1"/>
  <c r="J269" i="2"/>
  <c r="I270" i="2"/>
  <c r="K267" i="2"/>
  <c r="L268" i="2"/>
  <c r="I333" i="14" l="1"/>
  <c r="J332" i="14"/>
  <c r="H167" i="15"/>
  <c r="L186" i="21"/>
  <c r="L178" i="22"/>
  <c r="I159" i="15" s="1"/>
  <c r="O186" i="21"/>
  <c r="P186" i="21" s="1"/>
  <c r="M187" i="21" s="1"/>
  <c r="N156" i="14"/>
  <c r="L156" i="14" s="1"/>
  <c r="L264" i="15"/>
  <c r="E264" i="15"/>
  <c r="D264" i="15"/>
  <c r="F264" i="15"/>
  <c r="J264" i="15"/>
  <c r="I291" i="22"/>
  <c r="J290" i="22"/>
  <c r="K289" i="22" s="1"/>
  <c r="I290" i="21"/>
  <c r="J289" i="21"/>
  <c r="K288" i="21" s="1"/>
  <c r="C265" i="15"/>
  <c r="K280" i="14"/>
  <c r="O270" i="11"/>
  <c r="N270" i="11"/>
  <c r="J270" i="11"/>
  <c r="I271" i="11"/>
  <c r="M270" i="11"/>
  <c r="P270" i="11"/>
  <c r="K268" i="11"/>
  <c r="L269" i="11"/>
  <c r="L269" i="10"/>
  <c r="K268" i="10"/>
  <c r="I271" i="10"/>
  <c r="M270" i="10"/>
  <c r="P270" i="10"/>
  <c r="O270" i="10"/>
  <c r="N270" i="10"/>
  <c r="J270" i="10"/>
  <c r="N268" i="2"/>
  <c r="O268" i="2" s="1"/>
  <c r="P268" i="2" s="1"/>
  <c r="M269" i="2" s="1"/>
  <c r="K268" i="2"/>
  <c r="L269" i="2"/>
  <c r="I271" i="2"/>
  <c r="J270" i="2"/>
  <c r="I334" i="14" l="1"/>
  <c r="J333" i="14"/>
  <c r="O178" i="22"/>
  <c r="P178" i="22" s="1"/>
  <c r="M179" i="22" s="1"/>
  <c r="N187" i="21"/>
  <c r="G137" i="15"/>
  <c r="O156" i="14"/>
  <c r="P156" i="14" s="1"/>
  <c r="M157" i="14" s="1"/>
  <c r="L265" i="15"/>
  <c r="E265" i="15"/>
  <c r="D265" i="15"/>
  <c r="F265" i="15"/>
  <c r="J265" i="15"/>
  <c r="I292" i="22"/>
  <c r="J291" i="22"/>
  <c r="K290" i="22" s="1"/>
  <c r="I291" i="21"/>
  <c r="J290" i="21"/>
  <c r="K289" i="21" s="1"/>
  <c r="C266" i="15"/>
  <c r="K281" i="14"/>
  <c r="O271" i="11"/>
  <c r="N271" i="11"/>
  <c r="J271" i="11"/>
  <c r="I272" i="11"/>
  <c r="M271" i="11"/>
  <c r="P271" i="11"/>
  <c r="K269" i="11"/>
  <c r="L270" i="11"/>
  <c r="L270" i="10"/>
  <c r="K269" i="10"/>
  <c r="I272" i="10"/>
  <c r="M271" i="10"/>
  <c r="P271" i="10"/>
  <c r="O271" i="10"/>
  <c r="N271" i="10"/>
  <c r="J271" i="10"/>
  <c r="N269" i="2"/>
  <c r="O269" i="2" s="1"/>
  <c r="P269" i="2" s="1"/>
  <c r="M270" i="2" s="1"/>
  <c r="J271" i="2"/>
  <c r="I272" i="2"/>
  <c r="K269" i="2"/>
  <c r="L270" i="2"/>
  <c r="I335" i="14" l="1"/>
  <c r="J334" i="14"/>
  <c r="H168" i="15"/>
  <c r="L187" i="21"/>
  <c r="N179" i="22"/>
  <c r="O187" i="21"/>
  <c r="P187" i="21" s="1"/>
  <c r="M188" i="21" s="1"/>
  <c r="N157" i="14"/>
  <c r="L157" i="14" s="1"/>
  <c r="L266" i="15"/>
  <c r="E266" i="15"/>
  <c r="F266" i="15"/>
  <c r="J266" i="15"/>
  <c r="D266" i="15"/>
  <c r="I293" i="22"/>
  <c r="J292" i="22"/>
  <c r="K291" i="22" s="1"/>
  <c r="I292" i="21"/>
  <c r="J291" i="21"/>
  <c r="K290" i="21" s="1"/>
  <c r="C267" i="15"/>
  <c r="K282" i="14"/>
  <c r="K270" i="11"/>
  <c r="L271" i="11"/>
  <c r="O272" i="11"/>
  <c r="N272" i="11"/>
  <c r="J272" i="11"/>
  <c r="I273" i="11"/>
  <c r="M272" i="11"/>
  <c r="P272" i="11"/>
  <c r="L271" i="10"/>
  <c r="K270" i="10"/>
  <c r="I273" i="10"/>
  <c r="M272" i="10"/>
  <c r="P272" i="10"/>
  <c r="O272" i="10"/>
  <c r="N272" i="10"/>
  <c r="J272" i="10"/>
  <c r="N270" i="2"/>
  <c r="O270" i="2" s="1"/>
  <c r="P270" i="2" s="1"/>
  <c r="M271" i="2" s="1"/>
  <c r="K270" i="2"/>
  <c r="L271" i="2"/>
  <c r="I273" i="2"/>
  <c r="J272" i="2"/>
  <c r="I336" i="14" l="1"/>
  <c r="J335" i="14"/>
  <c r="L179" i="22"/>
  <c r="I160" i="15" s="1"/>
  <c r="N188" i="21"/>
  <c r="L188" i="21" s="1"/>
  <c r="G138" i="15"/>
  <c r="O157" i="14"/>
  <c r="P157" i="14" s="1"/>
  <c r="M158" i="14" s="1"/>
  <c r="L267" i="15"/>
  <c r="E267" i="15"/>
  <c r="D267" i="15"/>
  <c r="F267" i="15"/>
  <c r="J267" i="15"/>
  <c r="I294" i="22"/>
  <c r="J293" i="22"/>
  <c r="K292" i="22" s="1"/>
  <c r="I293" i="21"/>
  <c r="J292" i="21"/>
  <c r="K291" i="21" s="1"/>
  <c r="C268" i="15"/>
  <c r="K283" i="14"/>
  <c r="O273" i="11"/>
  <c r="N273" i="11"/>
  <c r="J273" i="11"/>
  <c r="I274" i="11"/>
  <c r="M273" i="11"/>
  <c r="P273" i="11"/>
  <c r="K271" i="11"/>
  <c r="L272" i="11"/>
  <c r="L272" i="10"/>
  <c r="K271" i="10"/>
  <c r="I274" i="10"/>
  <c r="M273" i="10"/>
  <c r="P273" i="10"/>
  <c r="O273" i="10"/>
  <c r="N273" i="10"/>
  <c r="J273" i="10"/>
  <c r="N271" i="2"/>
  <c r="O271" i="2" s="1"/>
  <c r="P271" i="2" s="1"/>
  <c r="M272" i="2" s="1"/>
  <c r="J273" i="2"/>
  <c r="I274" i="2"/>
  <c r="K271" i="2"/>
  <c r="L272" i="2"/>
  <c r="I337" i="14" l="1"/>
  <c r="J336" i="14"/>
  <c r="O179" i="22"/>
  <c r="P179" i="22" s="1"/>
  <c r="M180" i="22" s="1"/>
  <c r="H169" i="15"/>
  <c r="N158" i="14"/>
  <c r="L158" i="14" s="1"/>
  <c r="L268" i="15"/>
  <c r="E268" i="15"/>
  <c r="D268" i="15"/>
  <c r="F268" i="15"/>
  <c r="J268" i="15"/>
  <c r="J7" i="15" s="1"/>
  <c r="I295" i="22"/>
  <c r="J294" i="22"/>
  <c r="K293" i="22" s="1"/>
  <c r="I294" i="21"/>
  <c r="J293" i="21"/>
  <c r="K292" i="21" s="1"/>
  <c r="K284" i="14"/>
  <c r="K272" i="11"/>
  <c r="L273" i="11"/>
  <c r="O274" i="11"/>
  <c r="N274" i="11"/>
  <c r="J274" i="11"/>
  <c r="I275" i="11"/>
  <c r="M274" i="11"/>
  <c r="P274" i="11"/>
  <c r="L273" i="10"/>
  <c r="K272" i="10"/>
  <c r="I275" i="10"/>
  <c r="M274" i="10"/>
  <c r="P274" i="10"/>
  <c r="O274" i="10"/>
  <c r="N274" i="10"/>
  <c r="J274" i="10"/>
  <c r="N272" i="2"/>
  <c r="O272" i="2" s="1"/>
  <c r="P272" i="2" s="1"/>
  <c r="M273" i="2" s="1"/>
  <c r="K272" i="2"/>
  <c r="L273" i="2"/>
  <c r="J274" i="2"/>
  <c r="I275" i="2"/>
  <c r="I338" i="14" l="1"/>
  <c r="J337" i="14"/>
  <c r="N180" i="22"/>
  <c r="O188" i="21"/>
  <c r="P188" i="21" s="1"/>
  <c r="M189" i="21" s="1"/>
  <c r="G139" i="15"/>
  <c r="O158" i="14"/>
  <c r="P158" i="14" s="1"/>
  <c r="M159" i="14" s="1"/>
  <c r="I296" i="22"/>
  <c r="J295" i="22"/>
  <c r="K294" i="22" s="1"/>
  <c r="I295" i="21"/>
  <c r="J294" i="21"/>
  <c r="K293" i="21" s="1"/>
  <c r="L7" i="15"/>
  <c r="K285" i="14"/>
  <c r="O275" i="11"/>
  <c r="N275" i="11"/>
  <c r="J275" i="11"/>
  <c r="I276" i="11"/>
  <c r="M275" i="11"/>
  <c r="P275" i="11"/>
  <c r="K273" i="11"/>
  <c r="L274" i="11"/>
  <c r="L274" i="10"/>
  <c r="K273" i="10"/>
  <c r="I276" i="10"/>
  <c r="M275" i="10"/>
  <c r="P275" i="10"/>
  <c r="O275" i="10"/>
  <c r="N275" i="10"/>
  <c r="J275" i="10"/>
  <c r="N273" i="2"/>
  <c r="O273" i="2" s="1"/>
  <c r="P273" i="2" s="1"/>
  <c r="M274" i="2" s="1"/>
  <c r="K273" i="2"/>
  <c r="L274" i="2"/>
  <c r="J275" i="2"/>
  <c r="I276" i="2"/>
  <c r="I339" i="14" l="1"/>
  <c r="J338" i="14"/>
  <c r="L180" i="22"/>
  <c r="I161" i="15" s="1"/>
  <c r="N189" i="21"/>
  <c r="N159" i="14"/>
  <c r="L159" i="14" s="1"/>
  <c r="I297" i="22"/>
  <c r="J296" i="22"/>
  <c r="K295" i="22" s="1"/>
  <c r="I296" i="21"/>
  <c r="J295" i="21"/>
  <c r="K294" i="21" s="1"/>
  <c r="K286" i="14"/>
  <c r="K274" i="11"/>
  <c r="L275" i="11"/>
  <c r="O276" i="11"/>
  <c r="N276" i="11"/>
  <c r="J276" i="11"/>
  <c r="I277" i="11"/>
  <c r="M276" i="11"/>
  <c r="P276" i="11"/>
  <c r="L275" i="10"/>
  <c r="K274" i="10"/>
  <c r="I277" i="10"/>
  <c r="M276" i="10"/>
  <c r="P276" i="10"/>
  <c r="O276" i="10"/>
  <c r="N276" i="10"/>
  <c r="J276" i="10"/>
  <c r="N274" i="2"/>
  <c r="O274" i="2" s="1"/>
  <c r="P274" i="2" s="1"/>
  <c r="M275" i="2" s="1"/>
  <c r="I277" i="2"/>
  <c r="J276" i="2"/>
  <c r="K274" i="2"/>
  <c r="L275" i="2"/>
  <c r="I340" i="14" l="1"/>
  <c r="J339" i="14"/>
  <c r="L189" i="21"/>
  <c r="H170" i="15" s="1"/>
  <c r="O180" i="22"/>
  <c r="P180" i="22" s="1"/>
  <c r="M181" i="22" s="1"/>
  <c r="O189" i="21"/>
  <c r="P189" i="21" s="1"/>
  <c r="M190" i="21" s="1"/>
  <c r="G140" i="15"/>
  <c r="O159" i="14"/>
  <c r="P159" i="14" s="1"/>
  <c r="M160" i="14" s="1"/>
  <c r="I298" i="22"/>
  <c r="J297" i="22"/>
  <c r="K296" i="22" s="1"/>
  <c r="I297" i="21"/>
  <c r="J296" i="21"/>
  <c r="K295" i="21" s="1"/>
  <c r="K287" i="14"/>
  <c r="O277" i="11"/>
  <c r="N277" i="11"/>
  <c r="J277" i="11"/>
  <c r="I278" i="11"/>
  <c r="M277" i="11"/>
  <c r="P277" i="11"/>
  <c r="K275" i="11"/>
  <c r="L276" i="11"/>
  <c r="L276" i="10"/>
  <c r="K275" i="10"/>
  <c r="I278" i="10"/>
  <c r="M277" i="10"/>
  <c r="P277" i="10"/>
  <c r="O277" i="10"/>
  <c r="N277" i="10"/>
  <c r="J277" i="10"/>
  <c r="N275" i="2"/>
  <c r="O275" i="2"/>
  <c r="P275" i="2" s="1"/>
  <c r="M276" i="2" s="1"/>
  <c r="K275" i="2"/>
  <c r="L276" i="2"/>
  <c r="J277" i="2"/>
  <c r="I278" i="2"/>
  <c r="I341" i="14" l="1"/>
  <c r="J340" i="14"/>
  <c r="N181" i="22"/>
  <c r="N190" i="21"/>
  <c r="N160" i="14"/>
  <c r="L160" i="14" s="1"/>
  <c r="I299" i="22"/>
  <c r="J298" i="22"/>
  <c r="K297" i="22" s="1"/>
  <c r="I298" i="21"/>
  <c r="J297" i="21"/>
  <c r="K296" i="21" s="1"/>
  <c r="K288" i="14"/>
  <c r="K276" i="11"/>
  <c r="L277" i="11"/>
  <c r="O278" i="11"/>
  <c r="N278" i="11"/>
  <c r="J278" i="11"/>
  <c r="I279" i="11"/>
  <c r="M278" i="11"/>
  <c r="P278" i="11"/>
  <c r="L277" i="10"/>
  <c r="K276" i="10"/>
  <c r="I279" i="10"/>
  <c r="M278" i="10"/>
  <c r="P278" i="10"/>
  <c r="O278" i="10"/>
  <c r="N278" i="10"/>
  <c r="J278" i="10"/>
  <c r="N276" i="2"/>
  <c r="O276" i="2" s="1"/>
  <c r="P276" i="2" s="1"/>
  <c r="M277" i="2" s="1"/>
  <c r="K276" i="2"/>
  <c r="L277" i="2"/>
  <c r="J278" i="2"/>
  <c r="I279" i="2"/>
  <c r="I342" i="14" l="1"/>
  <c r="J341" i="14"/>
  <c r="H171" i="15"/>
  <c r="L190" i="21"/>
  <c r="L181" i="22"/>
  <c r="I162" i="15" s="1"/>
  <c r="O190" i="21"/>
  <c r="P190" i="21" s="1"/>
  <c r="M191" i="21" s="1"/>
  <c r="G141" i="15"/>
  <c r="O160" i="14"/>
  <c r="P160" i="14" s="1"/>
  <c r="M161" i="14" s="1"/>
  <c r="I300" i="22"/>
  <c r="J299" i="22"/>
  <c r="K298" i="22" s="1"/>
  <c r="I299" i="21"/>
  <c r="J298" i="21"/>
  <c r="K297" i="21" s="1"/>
  <c r="K289" i="14"/>
  <c r="O279" i="11"/>
  <c r="N279" i="11"/>
  <c r="J279" i="11"/>
  <c r="I280" i="11"/>
  <c r="M279" i="11"/>
  <c r="P279" i="11"/>
  <c r="K277" i="11"/>
  <c r="L278" i="11"/>
  <c r="L278" i="10"/>
  <c r="K277" i="10"/>
  <c r="I280" i="10"/>
  <c r="M279" i="10"/>
  <c r="P279" i="10"/>
  <c r="O279" i="10"/>
  <c r="N279" i="10"/>
  <c r="J279" i="10"/>
  <c r="N277" i="2"/>
  <c r="O277" i="2"/>
  <c r="P277" i="2" s="1"/>
  <c r="M278" i="2" s="1"/>
  <c r="K277" i="2"/>
  <c r="L278" i="2"/>
  <c r="J279" i="2"/>
  <c r="I280" i="2"/>
  <c r="I343" i="14" l="1"/>
  <c r="J342" i="14"/>
  <c r="O181" i="22"/>
  <c r="P181" i="22" s="1"/>
  <c r="M182" i="22" s="1"/>
  <c r="N191" i="21"/>
  <c r="L191" i="21" s="1"/>
  <c r="N161" i="14"/>
  <c r="L161" i="14" s="1"/>
  <c r="I301" i="22"/>
  <c r="J300" i="22"/>
  <c r="K299" i="22" s="1"/>
  <c r="I300" i="21"/>
  <c r="J299" i="21"/>
  <c r="K298" i="21" s="1"/>
  <c r="K290" i="14"/>
  <c r="K278" i="11"/>
  <c r="L279" i="11"/>
  <c r="O280" i="11"/>
  <c r="N280" i="11"/>
  <c r="J280" i="11"/>
  <c r="I281" i="11"/>
  <c r="M280" i="11"/>
  <c r="P280" i="11"/>
  <c r="L279" i="10"/>
  <c r="K278" i="10"/>
  <c r="I281" i="10"/>
  <c r="M280" i="10"/>
  <c r="P280" i="10"/>
  <c r="O280" i="10"/>
  <c r="N280" i="10"/>
  <c r="J280" i="10"/>
  <c r="N278" i="2"/>
  <c r="O278" i="2"/>
  <c r="P278" i="2" s="1"/>
  <c r="M279" i="2" s="1"/>
  <c r="I281" i="2"/>
  <c r="J280" i="2"/>
  <c r="K278" i="2"/>
  <c r="L279" i="2"/>
  <c r="I344" i="14" l="1"/>
  <c r="J343" i="14"/>
  <c r="N182" i="22"/>
  <c r="H172" i="15"/>
  <c r="G142" i="15"/>
  <c r="O161" i="14"/>
  <c r="P161" i="14" s="1"/>
  <c r="M162" i="14" s="1"/>
  <c r="I302" i="22"/>
  <c r="J301" i="22"/>
  <c r="K300" i="22" s="1"/>
  <c r="I301" i="21"/>
  <c r="J300" i="21"/>
  <c r="K299" i="21" s="1"/>
  <c r="K291" i="14"/>
  <c r="O281" i="11"/>
  <c r="N281" i="11"/>
  <c r="J281" i="11"/>
  <c r="I282" i="11"/>
  <c r="M281" i="11"/>
  <c r="P281" i="11"/>
  <c r="K279" i="11"/>
  <c r="L280" i="11"/>
  <c r="L280" i="10"/>
  <c r="K279" i="10"/>
  <c r="I282" i="10"/>
  <c r="M281" i="10"/>
  <c r="P281" i="10"/>
  <c r="O281" i="10"/>
  <c r="N281" i="10"/>
  <c r="J281" i="10"/>
  <c r="N279" i="2"/>
  <c r="O279" i="2" s="1"/>
  <c r="P279" i="2" s="1"/>
  <c r="M280" i="2" s="1"/>
  <c r="K279" i="2"/>
  <c r="L280" i="2"/>
  <c r="J281" i="2"/>
  <c r="I282" i="2"/>
  <c r="I345" i="14" l="1"/>
  <c r="J344" i="14"/>
  <c r="O191" i="21"/>
  <c r="P191" i="21" s="1"/>
  <c r="M192" i="21" s="1"/>
  <c r="L182" i="22"/>
  <c r="I163" i="15" s="1"/>
  <c r="N162" i="14"/>
  <c r="L162" i="14" s="1"/>
  <c r="I303" i="22"/>
  <c r="J302" i="22"/>
  <c r="K301" i="22" s="1"/>
  <c r="I302" i="21"/>
  <c r="J301" i="21"/>
  <c r="K300" i="21" s="1"/>
  <c r="K292" i="14"/>
  <c r="K280" i="11"/>
  <c r="L281" i="11"/>
  <c r="O282" i="11"/>
  <c r="N282" i="11"/>
  <c r="J282" i="11"/>
  <c r="I283" i="11"/>
  <c r="M282" i="11"/>
  <c r="P282" i="11"/>
  <c r="L281" i="10"/>
  <c r="K280" i="10"/>
  <c r="I283" i="10"/>
  <c r="M282" i="10"/>
  <c r="P282" i="10"/>
  <c r="O282" i="10"/>
  <c r="N282" i="10"/>
  <c r="J282" i="10"/>
  <c r="N280" i="2"/>
  <c r="O280" i="2" s="1"/>
  <c r="P280" i="2" s="1"/>
  <c r="M281" i="2" s="1"/>
  <c r="K280" i="2"/>
  <c r="L281" i="2"/>
  <c r="J282" i="2"/>
  <c r="I283" i="2"/>
  <c r="I346" i="14" l="1"/>
  <c r="J345" i="14"/>
  <c r="N192" i="21"/>
  <c r="L192" i="21" s="1"/>
  <c r="H173" i="15" s="1"/>
  <c r="O182" i="22"/>
  <c r="P182" i="22" s="1"/>
  <c r="M183" i="22" s="1"/>
  <c r="G143" i="15"/>
  <c r="O162" i="14"/>
  <c r="P162" i="14" s="1"/>
  <c r="M163" i="14" s="1"/>
  <c r="J303" i="22"/>
  <c r="K302" i="22" s="1"/>
  <c r="I304" i="22"/>
  <c r="I303" i="21"/>
  <c r="J302" i="21"/>
  <c r="K301" i="21" s="1"/>
  <c r="K293" i="14"/>
  <c r="O283" i="11"/>
  <c r="N283" i="11"/>
  <c r="J283" i="11"/>
  <c r="I284" i="11"/>
  <c r="M283" i="11"/>
  <c r="P283" i="11"/>
  <c r="K281" i="11"/>
  <c r="L282" i="11"/>
  <c r="L282" i="10"/>
  <c r="K281" i="10"/>
  <c r="I284" i="10"/>
  <c r="M283" i="10"/>
  <c r="P283" i="10"/>
  <c r="O283" i="10"/>
  <c r="N283" i="10"/>
  <c r="J283" i="10"/>
  <c r="N281" i="2"/>
  <c r="O281" i="2" s="1"/>
  <c r="P281" i="2" s="1"/>
  <c r="M282" i="2" s="1"/>
  <c r="K281" i="2"/>
  <c r="L282" i="2"/>
  <c r="J283" i="2"/>
  <c r="I284" i="2"/>
  <c r="I347" i="14" l="1"/>
  <c r="J346" i="14"/>
  <c r="N183" i="22"/>
  <c r="O192" i="21"/>
  <c r="P192" i="21" s="1"/>
  <c r="M193" i="21" s="1"/>
  <c r="N163" i="14"/>
  <c r="L163" i="14" s="1"/>
  <c r="J304" i="22"/>
  <c r="K303" i="22" s="1"/>
  <c r="I305" i="22"/>
  <c r="I304" i="21"/>
  <c r="J303" i="21"/>
  <c r="K302" i="21" s="1"/>
  <c r="K294" i="14"/>
  <c r="K282" i="11"/>
  <c r="L283" i="11"/>
  <c r="O284" i="11"/>
  <c r="N284" i="11"/>
  <c r="J284" i="11"/>
  <c r="I285" i="11"/>
  <c r="M284" i="11"/>
  <c r="P284" i="11"/>
  <c r="L283" i="10"/>
  <c r="K282" i="10"/>
  <c r="I285" i="10"/>
  <c r="M284" i="10"/>
  <c r="P284" i="10"/>
  <c r="O284" i="10"/>
  <c r="N284" i="10"/>
  <c r="J284" i="10"/>
  <c r="N282" i="2"/>
  <c r="O282" i="2" s="1"/>
  <c r="P282" i="2" s="1"/>
  <c r="M283" i="2" s="1"/>
  <c r="I285" i="2"/>
  <c r="J284" i="2"/>
  <c r="K282" i="2"/>
  <c r="L283" i="2"/>
  <c r="I348" i="14" l="1"/>
  <c r="J347" i="14"/>
  <c r="L183" i="22"/>
  <c r="I164" i="15" s="1"/>
  <c r="N193" i="21"/>
  <c r="G144" i="15"/>
  <c r="O163" i="14"/>
  <c r="P163" i="14" s="1"/>
  <c r="M164" i="14" s="1"/>
  <c r="J305" i="22"/>
  <c r="K304" i="22" s="1"/>
  <c r="I306" i="22"/>
  <c r="I305" i="21"/>
  <c r="J304" i="21"/>
  <c r="K303" i="21" s="1"/>
  <c r="K295" i="14"/>
  <c r="O285" i="11"/>
  <c r="N285" i="11"/>
  <c r="J285" i="11"/>
  <c r="I286" i="11"/>
  <c r="M285" i="11"/>
  <c r="P285" i="11"/>
  <c r="K283" i="11"/>
  <c r="L284" i="11"/>
  <c r="L284" i="10"/>
  <c r="K283" i="10"/>
  <c r="I286" i="10"/>
  <c r="M285" i="10"/>
  <c r="P285" i="10"/>
  <c r="O285" i="10"/>
  <c r="N285" i="10"/>
  <c r="J285" i="10"/>
  <c r="N283" i="2"/>
  <c r="O283" i="2" s="1"/>
  <c r="P283" i="2" s="1"/>
  <c r="M284" i="2" s="1"/>
  <c r="K283" i="2"/>
  <c r="L284" i="2"/>
  <c r="J285" i="2"/>
  <c r="I286" i="2"/>
  <c r="I349" i="14" l="1"/>
  <c r="J348" i="14"/>
  <c r="H174" i="15"/>
  <c r="L193" i="21"/>
  <c r="O183" i="22"/>
  <c r="P183" i="22" s="1"/>
  <c r="M184" i="22" s="1"/>
  <c r="O193" i="21"/>
  <c r="P193" i="21" s="1"/>
  <c r="M194" i="21" s="1"/>
  <c r="N164" i="14"/>
  <c r="L164" i="14" s="1"/>
  <c r="J306" i="22"/>
  <c r="K305" i="22" s="1"/>
  <c r="I307" i="22"/>
  <c r="I306" i="21"/>
  <c r="J305" i="21"/>
  <c r="K304" i="21" s="1"/>
  <c r="K296" i="14"/>
  <c r="K284" i="11"/>
  <c r="L285" i="11"/>
  <c r="O286" i="11"/>
  <c r="N286" i="11"/>
  <c r="J286" i="11"/>
  <c r="I287" i="11"/>
  <c r="M286" i="11"/>
  <c r="P286" i="11"/>
  <c r="L285" i="10"/>
  <c r="K284" i="10"/>
  <c r="I287" i="10"/>
  <c r="M286" i="10"/>
  <c r="P286" i="10"/>
  <c r="O286" i="10"/>
  <c r="N286" i="10"/>
  <c r="J286" i="10"/>
  <c r="N284" i="2"/>
  <c r="O284" i="2" s="1"/>
  <c r="P284" i="2" s="1"/>
  <c r="M285" i="2" s="1"/>
  <c r="I287" i="2"/>
  <c r="J286" i="2"/>
  <c r="K284" i="2"/>
  <c r="L285" i="2"/>
  <c r="I350" i="14" l="1"/>
  <c r="J349" i="14"/>
  <c r="N184" i="22"/>
  <c r="N194" i="21"/>
  <c r="G145" i="15"/>
  <c r="O164" i="14"/>
  <c r="P164" i="14" s="1"/>
  <c r="M165" i="14" s="1"/>
  <c r="J307" i="22"/>
  <c r="K306" i="22" s="1"/>
  <c r="I308" i="22"/>
  <c r="I307" i="21"/>
  <c r="J306" i="21"/>
  <c r="K305" i="21" s="1"/>
  <c r="K297" i="14"/>
  <c r="O287" i="11"/>
  <c r="N287" i="11"/>
  <c r="J287" i="11"/>
  <c r="I288" i="11"/>
  <c r="M287" i="11"/>
  <c r="P287" i="11"/>
  <c r="K285" i="11"/>
  <c r="L286" i="11"/>
  <c r="L286" i="10"/>
  <c r="K285" i="10"/>
  <c r="I288" i="10"/>
  <c r="M287" i="10"/>
  <c r="P287" i="10"/>
  <c r="O287" i="10"/>
  <c r="N287" i="10"/>
  <c r="J287" i="10"/>
  <c r="N285" i="2"/>
  <c r="O285" i="2" s="1"/>
  <c r="P285" i="2" s="1"/>
  <c r="M286" i="2" s="1"/>
  <c r="K285" i="2"/>
  <c r="L286" i="2"/>
  <c r="I288" i="2"/>
  <c r="J287" i="2"/>
  <c r="I351" i="14" l="1"/>
  <c r="J350" i="14"/>
  <c r="H175" i="15"/>
  <c r="L194" i="21"/>
  <c r="L184" i="22"/>
  <c r="I165" i="15" s="1"/>
  <c r="O194" i="21"/>
  <c r="P194" i="21" s="1"/>
  <c r="M195" i="21" s="1"/>
  <c r="N165" i="14"/>
  <c r="L165" i="14" s="1"/>
  <c r="J308" i="22"/>
  <c r="K307" i="22" s="1"/>
  <c r="I309" i="22"/>
  <c r="I308" i="21"/>
  <c r="J307" i="21"/>
  <c r="K306" i="21" s="1"/>
  <c r="K298" i="14"/>
  <c r="K286" i="11"/>
  <c r="L287" i="11"/>
  <c r="O288" i="11"/>
  <c r="N288" i="11"/>
  <c r="J288" i="11"/>
  <c r="I289" i="11"/>
  <c r="M288" i="11"/>
  <c r="P288" i="11"/>
  <c r="L287" i="10"/>
  <c r="K286" i="10"/>
  <c r="I289" i="10"/>
  <c r="M288" i="10"/>
  <c r="P288" i="10"/>
  <c r="O288" i="10"/>
  <c r="N288" i="10"/>
  <c r="J288" i="10"/>
  <c r="N286" i="2"/>
  <c r="O286" i="2" s="1"/>
  <c r="P286" i="2" s="1"/>
  <c r="M287" i="2" s="1"/>
  <c r="K286" i="2"/>
  <c r="L287" i="2"/>
  <c r="I289" i="2"/>
  <c r="J288" i="2"/>
  <c r="I352" i="14" l="1"/>
  <c r="J351" i="14"/>
  <c r="O184" i="22"/>
  <c r="P184" i="22" s="1"/>
  <c r="M185" i="22" s="1"/>
  <c r="N195" i="21"/>
  <c r="G146" i="15"/>
  <c r="O165" i="14"/>
  <c r="P165" i="14" s="1"/>
  <c r="M166" i="14" s="1"/>
  <c r="J309" i="22"/>
  <c r="K308" i="22" s="1"/>
  <c r="I310" i="22"/>
  <c r="I309" i="21"/>
  <c r="J308" i="21"/>
  <c r="K307" i="21" s="1"/>
  <c r="K299" i="14"/>
  <c r="I290" i="11"/>
  <c r="O289" i="11"/>
  <c r="N289" i="11"/>
  <c r="J289" i="11"/>
  <c r="M289" i="11"/>
  <c r="P289" i="11"/>
  <c r="K287" i="11"/>
  <c r="L288" i="11"/>
  <c r="L288" i="10"/>
  <c r="K287" i="10"/>
  <c r="I290" i="10"/>
  <c r="M289" i="10"/>
  <c r="P289" i="10"/>
  <c r="O289" i="10"/>
  <c r="N289" i="10"/>
  <c r="J289" i="10"/>
  <c r="N287" i="2"/>
  <c r="O287" i="2" s="1"/>
  <c r="P287" i="2" s="1"/>
  <c r="M288" i="2" s="1"/>
  <c r="I290" i="2"/>
  <c r="J289" i="2"/>
  <c r="K287" i="2"/>
  <c r="L288" i="2"/>
  <c r="I353" i="14" l="1"/>
  <c r="J352" i="14"/>
  <c r="H176" i="15"/>
  <c r="L195" i="21"/>
  <c r="N185" i="22"/>
  <c r="O195" i="21"/>
  <c r="P195" i="21" s="1"/>
  <c r="M196" i="21" s="1"/>
  <c r="N166" i="14"/>
  <c r="L166" i="14" s="1"/>
  <c r="J310" i="22"/>
  <c r="K309" i="22" s="1"/>
  <c r="I311" i="22"/>
  <c r="I310" i="21"/>
  <c r="J309" i="21"/>
  <c r="K308" i="21" s="1"/>
  <c r="K300" i="14"/>
  <c r="K288" i="11"/>
  <c r="L289" i="11"/>
  <c r="I291" i="11"/>
  <c r="M290" i="11"/>
  <c r="P290" i="11"/>
  <c r="O290" i="11"/>
  <c r="J290" i="11"/>
  <c r="N290" i="11"/>
  <c r="L289" i="10"/>
  <c r="K288" i="10"/>
  <c r="I291" i="10"/>
  <c r="M290" i="10"/>
  <c r="P290" i="10"/>
  <c r="O290" i="10"/>
  <c r="N290" i="10"/>
  <c r="J290" i="10"/>
  <c r="N288" i="2"/>
  <c r="O288" i="2" s="1"/>
  <c r="P288" i="2" s="1"/>
  <c r="M289" i="2" s="1"/>
  <c r="K288" i="2"/>
  <c r="L289" i="2"/>
  <c r="I291" i="2"/>
  <c r="J290" i="2"/>
  <c r="I354" i="14" l="1"/>
  <c r="J353" i="14"/>
  <c r="L185" i="22"/>
  <c r="I166" i="15" s="1"/>
  <c r="N196" i="21"/>
  <c r="O166" i="14"/>
  <c r="P166" i="14" s="1"/>
  <c r="M167" i="14" s="1"/>
  <c r="G147" i="15"/>
  <c r="J311" i="22"/>
  <c r="K310" i="22" s="1"/>
  <c r="I312" i="22"/>
  <c r="I311" i="21"/>
  <c r="J310" i="21"/>
  <c r="K309" i="21" s="1"/>
  <c r="K301" i="14"/>
  <c r="I292" i="11"/>
  <c r="M291" i="11"/>
  <c r="O291" i="11"/>
  <c r="J291" i="11"/>
  <c r="N291" i="11"/>
  <c r="P291" i="11"/>
  <c r="L290" i="11"/>
  <c r="K289" i="11"/>
  <c r="L290" i="10"/>
  <c r="K289" i="10"/>
  <c r="I292" i="10"/>
  <c r="M291" i="10"/>
  <c r="P291" i="10"/>
  <c r="O291" i="10"/>
  <c r="N291" i="10"/>
  <c r="J291" i="10"/>
  <c r="N289" i="2"/>
  <c r="O289" i="2" s="1"/>
  <c r="P289" i="2" s="1"/>
  <c r="M290" i="2" s="1"/>
  <c r="J291" i="2"/>
  <c r="I292" i="2"/>
  <c r="L290" i="2"/>
  <c r="K289" i="2"/>
  <c r="I355" i="14" l="1"/>
  <c r="J354" i="14"/>
  <c r="H177" i="15"/>
  <c r="L196" i="21"/>
  <c r="O185" i="22"/>
  <c r="P185" i="22" s="1"/>
  <c r="M186" i="22" s="1"/>
  <c r="O196" i="21"/>
  <c r="P196" i="21" s="1"/>
  <c r="M197" i="21" s="1"/>
  <c r="N167" i="14"/>
  <c r="L167" i="14" s="1"/>
  <c r="J312" i="22"/>
  <c r="K311" i="22" s="1"/>
  <c r="I313" i="22"/>
  <c r="I312" i="21"/>
  <c r="J311" i="21"/>
  <c r="K310" i="21" s="1"/>
  <c r="K302" i="14"/>
  <c r="K290" i="11"/>
  <c r="L291" i="11"/>
  <c r="I293" i="11"/>
  <c r="M292" i="11"/>
  <c r="P292" i="11"/>
  <c r="N292" i="11"/>
  <c r="J292" i="11"/>
  <c r="O292" i="11"/>
  <c r="L291" i="10"/>
  <c r="K290" i="10"/>
  <c r="I293" i="10"/>
  <c r="M292" i="10"/>
  <c r="P292" i="10"/>
  <c r="O292" i="10"/>
  <c r="N292" i="10"/>
  <c r="J292" i="10"/>
  <c r="N290" i="2"/>
  <c r="O290" i="2" s="1"/>
  <c r="P290" i="2" s="1"/>
  <c r="M291" i="2" s="1"/>
  <c r="K290" i="2"/>
  <c r="L291" i="2"/>
  <c r="I293" i="2"/>
  <c r="J292" i="2"/>
  <c r="I356" i="14" l="1"/>
  <c r="J355" i="14"/>
  <c r="N186" i="22"/>
  <c r="N197" i="21"/>
  <c r="L197" i="21" s="1"/>
  <c r="G148" i="15"/>
  <c r="O167" i="14"/>
  <c r="P167" i="14" s="1"/>
  <c r="M168" i="14" s="1"/>
  <c r="J313" i="22"/>
  <c r="K312" i="22" s="1"/>
  <c r="I314" i="22"/>
  <c r="I313" i="21"/>
  <c r="J312" i="21"/>
  <c r="K311" i="21" s="1"/>
  <c r="K303" i="14"/>
  <c r="I294" i="11"/>
  <c r="M293" i="11"/>
  <c r="P293" i="11"/>
  <c r="N293" i="11"/>
  <c r="J293" i="11"/>
  <c r="O293" i="11"/>
  <c r="L292" i="11"/>
  <c r="K291" i="11"/>
  <c r="L292" i="10"/>
  <c r="K291" i="10"/>
  <c r="I294" i="10"/>
  <c r="M293" i="10"/>
  <c r="P293" i="10"/>
  <c r="O293" i="10"/>
  <c r="N293" i="10"/>
  <c r="J293" i="10"/>
  <c r="N291" i="2"/>
  <c r="O291" i="2" s="1"/>
  <c r="P291" i="2" s="1"/>
  <c r="M292" i="2" s="1"/>
  <c r="K291" i="2"/>
  <c r="L292" i="2"/>
  <c r="I294" i="2"/>
  <c r="J293" i="2"/>
  <c r="I357" i="14" l="1"/>
  <c r="J356" i="14"/>
  <c r="L186" i="22"/>
  <c r="I167" i="15" s="1"/>
  <c r="H178" i="15"/>
  <c r="N168" i="14"/>
  <c r="L168" i="14" s="1"/>
  <c r="J314" i="22"/>
  <c r="K313" i="22" s="1"/>
  <c r="I315" i="22"/>
  <c r="I314" i="21"/>
  <c r="J313" i="21"/>
  <c r="K312" i="21" s="1"/>
  <c r="K304" i="14"/>
  <c r="L293" i="11"/>
  <c r="K292" i="11"/>
  <c r="I295" i="11"/>
  <c r="M294" i="11"/>
  <c r="P294" i="11"/>
  <c r="N294" i="11"/>
  <c r="J294" i="11"/>
  <c r="O294" i="11"/>
  <c r="L293" i="10"/>
  <c r="K292" i="10"/>
  <c r="I295" i="10"/>
  <c r="M294" i="10"/>
  <c r="P294" i="10"/>
  <c r="O294" i="10"/>
  <c r="N294" i="10"/>
  <c r="J294" i="10"/>
  <c r="N292" i="2"/>
  <c r="O292" i="2"/>
  <c r="P292" i="2" s="1"/>
  <c r="M293" i="2" s="1"/>
  <c r="J294" i="2"/>
  <c r="I295" i="2"/>
  <c r="K292" i="2"/>
  <c r="L293" i="2"/>
  <c r="I358" i="14" l="1"/>
  <c r="J357" i="14"/>
  <c r="O186" i="22"/>
  <c r="P186" i="22" s="1"/>
  <c r="M187" i="22" s="1"/>
  <c r="O197" i="21"/>
  <c r="P197" i="21" s="1"/>
  <c r="M198" i="21" s="1"/>
  <c r="G149" i="15"/>
  <c r="O168" i="14"/>
  <c r="P168" i="14" s="1"/>
  <c r="M169" i="14" s="1"/>
  <c r="J315" i="22"/>
  <c r="K314" i="22" s="1"/>
  <c r="I316" i="22"/>
  <c r="I315" i="21"/>
  <c r="J314" i="21"/>
  <c r="K313" i="21" s="1"/>
  <c r="K305" i="14"/>
  <c r="I296" i="11"/>
  <c r="M295" i="11"/>
  <c r="P295" i="11"/>
  <c r="N295" i="11"/>
  <c r="J295" i="11"/>
  <c r="O295" i="11"/>
  <c r="L294" i="11"/>
  <c r="K293" i="11"/>
  <c r="L294" i="10"/>
  <c r="K293" i="10"/>
  <c r="I296" i="10"/>
  <c r="M295" i="10"/>
  <c r="P295" i="10"/>
  <c r="O295" i="10"/>
  <c r="N295" i="10"/>
  <c r="J295" i="10"/>
  <c r="N293" i="2"/>
  <c r="O293" i="2"/>
  <c r="P293" i="2" s="1"/>
  <c r="M294" i="2" s="1"/>
  <c r="I296" i="2"/>
  <c r="J295" i="2"/>
  <c r="K293" i="2"/>
  <c r="L294" i="2"/>
  <c r="I359" i="14" l="1"/>
  <c r="J358" i="14"/>
  <c r="N187" i="22"/>
  <c r="N198" i="21"/>
  <c r="L198" i="21" s="1"/>
  <c r="N169" i="14"/>
  <c r="L169" i="14" s="1"/>
  <c r="J316" i="22"/>
  <c r="K315" i="22" s="1"/>
  <c r="I317" i="22"/>
  <c r="I316" i="21"/>
  <c r="J315" i="21"/>
  <c r="K314" i="21" s="1"/>
  <c r="K306" i="14"/>
  <c r="L295" i="11"/>
  <c r="K294" i="11"/>
  <c r="N296" i="11"/>
  <c r="J296" i="11"/>
  <c r="I297" i="11"/>
  <c r="M296" i="11"/>
  <c r="P296" i="11"/>
  <c r="O296" i="11"/>
  <c r="L295" i="10"/>
  <c r="K294" i="10"/>
  <c r="I297" i="10"/>
  <c r="M296" i="10"/>
  <c r="P296" i="10"/>
  <c r="O296" i="10"/>
  <c r="N296" i="10"/>
  <c r="J296" i="10"/>
  <c r="N294" i="2"/>
  <c r="O294" i="2" s="1"/>
  <c r="P294" i="2" s="1"/>
  <c r="M295" i="2" s="1"/>
  <c r="L295" i="2"/>
  <c r="K294" i="2"/>
  <c r="I297" i="2"/>
  <c r="J296" i="2"/>
  <c r="I360" i="14" l="1"/>
  <c r="J359" i="14"/>
  <c r="L187" i="22"/>
  <c r="I168" i="15" s="1"/>
  <c r="H179" i="15"/>
  <c r="G150" i="15"/>
  <c r="O169" i="14"/>
  <c r="P169" i="14" s="1"/>
  <c r="M170" i="14" s="1"/>
  <c r="J317" i="22"/>
  <c r="K316" i="22" s="1"/>
  <c r="I318" i="22"/>
  <c r="I317" i="21"/>
  <c r="J316" i="21"/>
  <c r="K315" i="21" s="1"/>
  <c r="K307" i="14"/>
  <c r="L296" i="11"/>
  <c r="K295" i="11"/>
  <c r="N297" i="11"/>
  <c r="J297" i="11"/>
  <c r="I298" i="11"/>
  <c r="M297" i="11"/>
  <c r="P297" i="11"/>
  <c r="O297" i="11"/>
  <c r="L296" i="10"/>
  <c r="K295" i="10"/>
  <c r="I298" i="10"/>
  <c r="M297" i="10"/>
  <c r="P297" i="10"/>
  <c r="O297" i="10"/>
  <c r="N297" i="10"/>
  <c r="J297" i="10"/>
  <c r="N295" i="2"/>
  <c r="O295" i="2" s="1"/>
  <c r="P295" i="2" s="1"/>
  <c r="M296" i="2" s="1"/>
  <c r="I298" i="2"/>
  <c r="J297" i="2"/>
  <c r="K295" i="2"/>
  <c r="L296" i="2"/>
  <c r="I361" i="14" l="1"/>
  <c r="J360" i="14"/>
  <c r="O198" i="21"/>
  <c r="P198" i="21" s="1"/>
  <c r="M199" i="21" s="1"/>
  <c r="O187" i="22"/>
  <c r="P187" i="22" s="1"/>
  <c r="M188" i="22" s="1"/>
  <c r="N199" i="21"/>
  <c r="N170" i="14"/>
  <c r="L170" i="14" s="1"/>
  <c r="J318" i="22"/>
  <c r="K317" i="22" s="1"/>
  <c r="I319" i="22"/>
  <c r="I318" i="21"/>
  <c r="J317" i="21"/>
  <c r="K316" i="21" s="1"/>
  <c r="K308" i="14"/>
  <c r="L297" i="11"/>
  <c r="K296" i="11"/>
  <c r="N298" i="11"/>
  <c r="J298" i="11"/>
  <c r="I299" i="11"/>
  <c r="M298" i="11"/>
  <c r="P298" i="11"/>
  <c r="O298" i="11"/>
  <c r="L297" i="10"/>
  <c r="K296" i="10"/>
  <c r="N298" i="10"/>
  <c r="J298" i="10"/>
  <c r="O298" i="10"/>
  <c r="M298" i="10"/>
  <c r="I299" i="10"/>
  <c r="P298" i="10"/>
  <c r="N296" i="2"/>
  <c r="O296" i="2" s="1"/>
  <c r="P296" i="2" s="1"/>
  <c r="M297" i="2" s="1"/>
  <c r="K296" i="2"/>
  <c r="L297" i="2"/>
  <c r="I299" i="2"/>
  <c r="J298" i="2"/>
  <c r="I362" i="14" l="1"/>
  <c r="J361" i="14"/>
  <c r="L199" i="21"/>
  <c r="N188" i="22"/>
  <c r="H180" i="15"/>
  <c r="O170" i="14"/>
  <c r="P170" i="14" s="1"/>
  <c r="M171" i="14" s="1"/>
  <c r="G151" i="15"/>
  <c r="J319" i="22"/>
  <c r="K318" i="22" s="1"/>
  <c r="I320" i="22"/>
  <c r="I319" i="21"/>
  <c r="J318" i="21"/>
  <c r="K317" i="21" s="1"/>
  <c r="K309" i="14"/>
  <c r="L298" i="11"/>
  <c r="K297" i="11"/>
  <c r="N299" i="11"/>
  <c r="J299" i="11"/>
  <c r="I300" i="11"/>
  <c r="M299" i="11"/>
  <c r="P299" i="11"/>
  <c r="O299" i="11"/>
  <c r="L298" i="10"/>
  <c r="K297" i="10"/>
  <c r="N299" i="10"/>
  <c r="J299" i="10"/>
  <c r="I300" i="10"/>
  <c r="P299" i="10"/>
  <c r="O299" i="10"/>
  <c r="M299" i="10"/>
  <c r="N297" i="2"/>
  <c r="O297" i="2" s="1"/>
  <c r="P297" i="2" s="1"/>
  <c r="M298" i="2" s="1"/>
  <c r="L298" i="2"/>
  <c r="K297" i="2"/>
  <c r="J299" i="2"/>
  <c r="I300" i="2"/>
  <c r="I363" i="14" l="1"/>
  <c r="J362" i="14"/>
  <c r="O199" i="21"/>
  <c r="P199" i="21" s="1"/>
  <c r="M200" i="21" s="1"/>
  <c r="N200" i="21" s="1"/>
  <c r="L188" i="22"/>
  <c r="I169" i="15" s="1"/>
  <c r="N171" i="14"/>
  <c r="L171" i="14" s="1"/>
  <c r="J320" i="22"/>
  <c r="K319" i="22" s="1"/>
  <c r="I321" i="22"/>
  <c r="I320" i="21"/>
  <c r="J319" i="21"/>
  <c r="K318" i="21" s="1"/>
  <c r="K310" i="14"/>
  <c r="L299" i="11"/>
  <c r="K298" i="11"/>
  <c r="N300" i="11"/>
  <c r="J300" i="11"/>
  <c r="I301" i="11"/>
  <c r="M300" i="11"/>
  <c r="P300" i="11"/>
  <c r="O300" i="11"/>
  <c r="N300" i="10"/>
  <c r="J300" i="10"/>
  <c r="O300" i="10"/>
  <c r="M300" i="10"/>
  <c r="I301" i="10"/>
  <c r="P300" i="10"/>
  <c r="L299" i="10"/>
  <c r="K298" i="10"/>
  <c r="N298" i="2"/>
  <c r="O298" i="2" s="1"/>
  <c r="P298" i="2" s="1"/>
  <c r="M299" i="2" s="1"/>
  <c r="I301" i="2"/>
  <c r="J300" i="2"/>
  <c r="L299" i="2"/>
  <c r="K298" i="2"/>
  <c r="I364" i="14" l="1"/>
  <c r="J363" i="14"/>
  <c r="L200" i="21"/>
  <c r="O188" i="22"/>
  <c r="P188" i="22" s="1"/>
  <c r="M189" i="22" s="1"/>
  <c r="H181" i="15"/>
  <c r="G152" i="15"/>
  <c r="O171" i="14"/>
  <c r="P171" i="14" s="1"/>
  <c r="M172" i="14" s="1"/>
  <c r="J321" i="22"/>
  <c r="K320" i="22" s="1"/>
  <c r="I322" i="22"/>
  <c r="I321" i="21"/>
  <c r="J320" i="21"/>
  <c r="K319" i="21" s="1"/>
  <c r="K311" i="14"/>
  <c r="L300" i="11"/>
  <c r="K299" i="11"/>
  <c r="N301" i="11"/>
  <c r="J301" i="11"/>
  <c r="I302" i="11"/>
  <c r="M301" i="11"/>
  <c r="P301" i="11"/>
  <c r="O301" i="11"/>
  <c r="N301" i="10"/>
  <c r="J301" i="10"/>
  <c r="I302" i="10"/>
  <c r="P301" i="10"/>
  <c r="O301" i="10"/>
  <c r="M301" i="10"/>
  <c r="K299" i="10"/>
  <c r="L300" i="10"/>
  <c r="N299" i="2"/>
  <c r="O299" i="2"/>
  <c r="P299" i="2" s="1"/>
  <c r="M300" i="2" s="1"/>
  <c r="L300" i="2"/>
  <c r="K299" i="2"/>
  <c r="J301" i="2"/>
  <c r="I302" i="2"/>
  <c r="I365" i="14" l="1"/>
  <c r="J364" i="14"/>
  <c r="O200" i="21"/>
  <c r="P200" i="21" s="1"/>
  <c r="M201" i="21" s="1"/>
  <c r="N201" i="21" s="1"/>
  <c r="N189" i="22"/>
  <c r="N172" i="14"/>
  <c r="L172" i="14" s="1"/>
  <c r="J322" i="22"/>
  <c r="K321" i="22" s="1"/>
  <c r="I323" i="22"/>
  <c r="I322" i="21"/>
  <c r="J321" i="21"/>
  <c r="K320" i="21" s="1"/>
  <c r="K312" i="14"/>
  <c r="L301" i="11"/>
  <c r="K300" i="11"/>
  <c r="N302" i="11"/>
  <c r="J302" i="11"/>
  <c r="I303" i="11"/>
  <c r="M302" i="11"/>
  <c r="P302" i="11"/>
  <c r="O302" i="11"/>
  <c r="N302" i="10"/>
  <c r="J302" i="10"/>
  <c r="O302" i="10"/>
  <c r="M302" i="10"/>
  <c r="I303" i="10"/>
  <c r="P302" i="10"/>
  <c r="L301" i="10"/>
  <c r="K300" i="10"/>
  <c r="N300" i="2"/>
  <c r="O300" i="2"/>
  <c r="P300" i="2" s="1"/>
  <c r="M301" i="2" s="1"/>
  <c r="L301" i="2"/>
  <c r="K300" i="2"/>
  <c r="J302" i="2"/>
  <c r="I303" i="2"/>
  <c r="I366" i="14" l="1"/>
  <c r="J365" i="14"/>
  <c r="L201" i="21"/>
  <c r="L189" i="22"/>
  <c r="I170" i="15" s="1"/>
  <c r="H182" i="15"/>
  <c r="G153" i="15"/>
  <c r="O172" i="14"/>
  <c r="P172" i="14" s="1"/>
  <c r="M173" i="14" s="1"/>
  <c r="I324" i="22"/>
  <c r="J323" i="22"/>
  <c r="K322" i="22" s="1"/>
  <c r="I323" i="21"/>
  <c r="J322" i="21"/>
  <c r="K321" i="21" s="1"/>
  <c r="K313" i="14"/>
  <c r="L302" i="11"/>
  <c r="K301" i="11"/>
  <c r="N303" i="11"/>
  <c r="J303" i="11"/>
  <c r="I304" i="11"/>
  <c r="M303" i="11"/>
  <c r="P303" i="11"/>
  <c r="O303" i="11"/>
  <c r="K301" i="10"/>
  <c r="L302" i="10"/>
  <c r="N303" i="10"/>
  <c r="J303" i="10"/>
  <c r="I304" i="10"/>
  <c r="P303" i="10"/>
  <c r="O303" i="10"/>
  <c r="M303" i="10"/>
  <c r="N301" i="2"/>
  <c r="O301" i="2" s="1"/>
  <c r="P301" i="2" s="1"/>
  <c r="M302" i="2" s="1"/>
  <c r="I304" i="2"/>
  <c r="J303" i="2"/>
  <c r="K301" i="2"/>
  <c r="L302" i="2"/>
  <c r="I367" i="14" l="1"/>
  <c r="J366" i="14"/>
  <c r="O201" i="21"/>
  <c r="P201" i="21" s="1"/>
  <c r="M202" i="21" s="1"/>
  <c r="N202" i="21" s="1"/>
  <c r="O189" i="22"/>
  <c r="P189" i="22" s="1"/>
  <c r="M190" i="22" s="1"/>
  <c r="N173" i="14"/>
  <c r="L173" i="14" s="1"/>
  <c r="I325" i="22"/>
  <c r="J324" i="22"/>
  <c r="K323" i="22" s="1"/>
  <c r="I324" i="21"/>
  <c r="J323" i="21"/>
  <c r="K322" i="21" s="1"/>
  <c r="K314" i="14"/>
  <c r="L303" i="11"/>
  <c r="K302" i="11"/>
  <c r="N304" i="11"/>
  <c r="J304" i="11"/>
  <c r="I305" i="11"/>
  <c r="M304" i="11"/>
  <c r="P304" i="11"/>
  <c r="O304" i="11"/>
  <c r="L303" i="10"/>
  <c r="K302" i="10"/>
  <c r="N304" i="10"/>
  <c r="J304" i="10"/>
  <c r="O304" i="10"/>
  <c r="M304" i="10"/>
  <c r="I305" i="10"/>
  <c r="P304" i="10"/>
  <c r="N302" i="2"/>
  <c r="O302" i="2" s="1"/>
  <c r="P302" i="2" s="1"/>
  <c r="M303" i="2" s="1"/>
  <c r="K302" i="2"/>
  <c r="L303" i="2"/>
  <c r="I305" i="2"/>
  <c r="J304" i="2"/>
  <c r="I368" i="14" l="1"/>
  <c r="J367" i="14"/>
  <c r="L202" i="21"/>
  <c r="H183" i="15" s="1"/>
  <c r="N190" i="22"/>
  <c r="O202" i="21"/>
  <c r="P202" i="21" s="1"/>
  <c r="M203" i="21" s="1"/>
  <c r="G154" i="15"/>
  <c r="O173" i="14"/>
  <c r="P173" i="14" s="1"/>
  <c r="M174" i="14" s="1"/>
  <c r="I326" i="22"/>
  <c r="J325" i="22"/>
  <c r="K324" i="22" s="1"/>
  <c r="I325" i="21"/>
  <c r="J324" i="21"/>
  <c r="K323" i="21" s="1"/>
  <c r="K315" i="14"/>
  <c r="L304" i="11"/>
  <c r="K303" i="11"/>
  <c r="N305" i="11"/>
  <c r="J305" i="11"/>
  <c r="I306" i="11"/>
  <c r="M305" i="11"/>
  <c r="P305" i="11"/>
  <c r="O305" i="11"/>
  <c r="P305" i="10"/>
  <c r="N305" i="10"/>
  <c r="J305" i="10"/>
  <c r="M305" i="10"/>
  <c r="I306" i="10"/>
  <c r="O305" i="10"/>
  <c r="K303" i="10"/>
  <c r="L304" i="10"/>
  <c r="N303" i="2"/>
  <c r="O303" i="2" s="1"/>
  <c r="P303" i="2" s="1"/>
  <c r="M304" i="2" s="1"/>
  <c r="L304" i="2"/>
  <c r="K303" i="2"/>
  <c r="J305" i="2"/>
  <c r="I306" i="2"/>
  <c r="I369" i="14" l="1"/>
  <c r="J368" i="14"/>
  <c r="L190" i="22"/>
  <c r="I171" i="15" s="1"/>
  <c r="N203" i="21"/>
  <c r="N174" i="14"/>
  <c r="L174" i="14" s="1"/>
  <c r="I327" i="22"/>
  <c r="J326" i="22"/>
  <c r="K325" i="22" s="1"/>
  <c r="I326" i="21"/>
  <c r="J325" i="21"/>
  <c r="K324" i="21" s="1"/>
  <c r="K316" i="14"/>
  <c r="L305" i="11"/>
  <c r="K304" i="11"/>
  <c r="N306" i="11"/>
  <c r="J306" i="11"/>
  <c r="I307" i="11"/>
  <c r="M306" i="11"/>
  <c r="P306" i="11"/>
  <c r="O306" i="11"/>
  <c r="L305" i="10"/>
  <c r="K304" i="10"/>
  <c r="P306" i="10"/>
  <c r="N306" i="10"/>
  <c r="J306" i="10"/>
  <c r="M306" i="10"/>
  <c r="I307" i="10"/>
  <c r="O306" i="10"/>
  <c r="N304" i="2"/>
  <c r="O304" i="2" s="1"/>
  <c r="P304" i="2" s="1"/>
  <c r="M305" i="2" s="1"/>
  <c r="J306" i="2"/>
  <c r="I307" i="2"/>
  <c r="L305" i="2"/>
  <c r="K304" i="2"/>
  <c r="I370" i="14" l="1"/>
  <c r="J369" i="14"/>
  <c r="H184" i="15"/>
  <c r="L203" i="21"/>
  <c r="O190" i="22"/>
  <c r="P190" i="22" s="1"/>
  <c r="M191" i="22" s="1"/>
  <c r="O203" i="21"/>
  <c r="P203" i="21" s="1"/>
  <c r="M204" i="21" s="1"/>
  <c r="G155" i="15"/>
  <c r="O174" i="14"/>
  <c r="P174" i="14" s="1"/>
  <c r="M175" i="14" s="1"/>
  <c r="I328" i="22"/>
  <c r="J327" i="22"/>
  <c r="K326" i="22" s="1"/>
  <c r="I327" i="21"/>
  <c r="J326" i="21"/>
  <c r="K325" i="21" s="1"/>
  <c r="K317" i="14"/>
  <c r="L306" i="11"/>
  <c r="K305" i="11"/>
  <c r="N307" i="11"/>
  <c r="J307" i="11"/>
  <c r="I308" i="11"/>
  <c r="M307" i="11"/>
  <c r="P307" i="11"/>
  <c r="O307" i="11"/>
  <c r="P307" i="10"/>
  <c r="N307" i="10"/>
  <c r="J307" i="10"/>
  <c r="M307" i="10"/>
  <c r="I308" i="10"/>
  <c r="O307" i="10"/>
  <c r="L306" i="10"/>
  <c r="K305" i="10"/>
  <c r="N305" i="2"/>
  <c r="O305" i="2" s="1"/>
  <c r="P305" i="2" s="1"/>
  <c r="M306" i="2" s="1"/>
  <c r="L306" i="2"/>
  <c r="K305" i="2"/>
  <c r="J307" i="2"/>
  <c r="I308" i="2"/>
  <c r="I371" i="14" l="1"/>
  <c r="J370" i="14"/>
  <c r="N191" i="22"/>
  <c r="N204" i="21"/>
  <c r="N175" i="14"/>
  <c r="L175" i="14" s="1"/>
  <c r="I329" i="22"/>
  <c r="J328" i="22"/>
  <c r="K327" i="22" s="1"/>
  <c r="I328" i="21"/>
  <c r="J327" i="21"/>
  <c r="K326" i="21" s="1"/>
  <c r="K318" i="14"/>
  <c r="L307" i="11"/>
  <c r="K306" i="11"/>
  <c r="N308" i="11"/>
  <c r="J308" i="11"/>
  <c r="I309" i="11"/>
  <c r="M308" i="11"/>
  <c r="P308" i="11"/>
  <c r="O308" i="11"/>
  <c r="L307" i="10"/>
  <c r="K306" i="10"/>
  <c r="P308" i="10"/>
  <c r="N308" i="10"/>
  <c r="J308" i="10"/>
  <c r="M308" i="10"/>
  <c r="I309" i="10"/>
  <c r="O308" i="10"/>
  <c r="N306" i="2"/>
  <c r="O306" i="2" s="1"/>
  <c r="P306" i="2" s="1"/>
  <c r="M307" i="2" s="1"/>
  <c r="L307" i="2"/>
  <c r="K306" i="2"/>
  <c r="J308" i="2"/>
  <c r="I309" i="2"/>
  <c r="I372" i="14" l="1"/>
  <c r="J371" i="14"/>
  <c r="H185" i="15"/>
  <c r="L204" i="21"/>
  <c r="L191" i="22"/>
  <c r="I172" i="15" s="1"/>
  <c r="O204" i="21"/>
  <c r="P204" i="21" s="1"/>
  <c r="M205" i="21" s="1"/>
  <c r="G156" i="15"/>
  <c r="O175" i="14"/>
  <c r="P175" i="14" s="1"/>
  <c r="M176" i="14" s="1"/>
  <c r="I330" i="22"/>
  <c r="J329" i="22"/>
  <c r="K328" i="22" s="1"/>
  <c r="I329" i="21"/>
  <c r="J328" i="21"/>
  <c r="K327" i="21" s="1"/>
  <c r="K319" i="14"/>
  <c r="L308" i="11"/>
  <c r="K307" i="11"/>
  <c r="N309" i="11"/>
  <c r="J309" i="11"/>
  <c r="I310" i="11"/>
  <c r="M309" i="11"/>
  <c r="P309" i="11"/>
  <c r="O309" i="11"/>
  <c r="P309" i="10"/>
  <c r="N309" i="10"/>
  <c r="J309" i="10"/>
  <c r="M309" i="10"/>
  <c r="I310" i="10"/>
  <c r="O309" i="10"/>
  <c r="L308" i="10"/>
  <c r="K307" i="10"/>
  <c r="N307" i="2"/>
  <c r="O307" i="2" s="1"/>
  <c r="P307" i="2" s="1"/>
  <c r="M308" i="2" s="1"/>
  <c r="I310" i="2"/>
  <c r="J309" i="2"/>
  <c r="K307" i="2"/>
  <c r="L308" i="2"/>
  <c r="I373" i="14" l="1"/>
  <c r="J372" i="14"/>
  <c r="O191" i="22"/>
  <c r="P191" i="22" s="1"/>
  <c r="M192" i="22" s="1"/>
  <c r="N205" i="21"/>
  <c r="L205" i="21" s="1"/>
  <c r="N176" i="14"/>
  <c r="L176" i="14" s="1"/>
  <c r="I331" i="22"/>
  <c r="J330" i="22"/>
  <c r="K329" i="22" s="1"/>
  <c r="I330" i="21"/>
  <c r="J329" i="21"/>
  <c r="K328" i="21" s="1"/>
  <c r="K320" i="14"/>
  <c r="L309" i="11"/>
  <c r="K308" i="11"/>
  <c r="N310" i="11"/>
  <c r="J310" i="11"/>
  <c r="I311" i="11"/>
  <c r="M310" i="11"/>
  <c r="P310" i="11"/>
  <c r="O310" i="11"/>
  <c r="P310" i="10"/>
  <c r="N310" i="10"/>
  <c r="J310" i="10"/>
  <c r="M310" i="10"/>
  <c r="I311" i="10"/>
  <c r="O310" i="10"/>
  <c r="L309" i="10"/>
  <c r="K308" i="10"/>
  <c r="N308" i="2"/>
  <c r="O308" i="2"/>
  <c r="P308" i="2" s="1"/>
  <c r="M309" i="2" s="1"/>
  <c r="K308" i="2"/>
  <c r="L309" i="2"/>
  <c r="J310" i="2"/>
  <c r="I311" i="2"/>
  <c r="I374" i="14" l="1"/>
  <c r="J373" i="14"/>
  <c r="N192" i="22"/>
  <c r="H186" i="15"/>
  <c r="G157" i="15"/>
  <c r="O176" i="14"/>
  <c r="P176" i="14" s="1"/>
  <c r="M177" i="14" s="1"/>
  <c r="I332" i="22"/>
  <c r="J331" i="22"/>
  <c r="K330" i="22" s="1"/>
  <c r="I331" i="21"/>
  <c r="J330" i="21"/>
  <c r="K329" i="21" s="1"/>
  <c r="K321" i="14"/>
  <c r="L310" i="11"/>
  <c r="K309" i="11"/>
  <c r="N311" i="11"/>
  <c r="J311" i="11"/>
  <c r="I312" i="11"/>
  <c r="M311" i="11"/>
  <c r="P311" i="11"/>
  <c r="O311" i="11"/>
  <c r="I312" i="10"/>
  <c r="M311" i="10"/>
  <c r="P311" i="10"/>
  <c r="O311" i="10"/>
  <c r="N311" i="10"/>
  <c r="J311" i="10"/>
  <c r="L310" i="10"/>
  <c r="K309" i="10"/>
  <c r="N309" i="2"/>
  <c r="O309" i="2" s="1"/>
  <c r="P309" i="2" s="1"/>
  <c r="M310" i="2" s="1"/>
  <c r="J311" i="2"/>
  <c r="I312" i="2"/>
  <c r="L310" i="2"/>
  <c r="K309" i="2"/>
  <c r="I375" i="14" l="1"/>
  <c r="J374" i="14"/>
  <c r="O205" i="21"/>
  <c r="P205" i="21" s="1"/>
  <c r="M206" i="21" s="1"/>
  <c r="N206" i="21" s="1"/>
  <c r="L192" i="22"/>
  <c r="I173" i="15" s="1"/>
  <c r="N177" i="14"/>
  <c r="L177" i="14" s="1"/>
  <c r="I333" i="22"/>
  <c r="J332" i="22"/>
  <c r="K331" i="22" s="1"/>
  <c r="I332" i="21"/>
  <c r="J331" i="21"/>
  <c r="K330" i="21" s="1"/>
  <c r="K322" i="14"/>
  <c r="L311" i="11"/>
  <c r="K310" i="11"/>
  <c r="N312" i="11"/>
  <c r="J312" i="11"/>
  <c r="I313" i="11"/>
  <c r="M312" i="11"/>
  <c r="P312" i="11"/>
  <c r="O312" i="11"/>
  <c r="L311" i="10"/>
  <c r="K310" i="10"/>
  <c r="I313" i="10"/>
  <c r="M312" i="10"/>
  <c r="P312" i="10"/>
  <c r="O312" i="10"/>
  <c r="N312" i="10"/>
  <c r="J312" i="10"/>
  <c r="N310" i="2"/>
  <c r="O310" i="2"/>
  <c r="P310" i="2" s="1"/>
  <c r="M311" i="2" s="1"/>
  <c r="L311" i="2"/>
  <c r="K310" i="2"/>
  <c r="I313" i="2"/>
  <c r="J312" i="2"/>
  <c r="I376" i="14" l="1"/>
  <c r="J375" i="14"/>
  <c r="L206" i="21"/>
  <c r="O192" i="22"/>
  <c r="P192" i="22" s="1"/>
  <c r="M193" i="22" s="1"/>
  <c r="H187" i="15"/>
  <c r="G158" i="15"/>
  <c r="O177" i="14"/>
  <c r="P177" i="14" s="1"/>
  <c r="M178" i="14" s="1"/>
  <c r="I334" i="22"/>
  <c r="J333" i="22"/>
  <c r="K332" i="22" s="1"/>
  <c r="I333" i="21"/>
  <c r="J332" i="21"/>
  <c r="K331" i="21" s="1"/>
  <c r="K323" i="14"/>
  <c r="L312" i="11"/>
  <c r="K311" i="11"/>
  <c r="N313" i="11"/>
  <c r="J313" i="11"/>
  <c r="I314" i="11"/>
  <c r="M313" i="11"/>
  <c r="P313" i="11"/>
  <c r="O313" i="11"/>
  <c r="L312" i="10"/>
  <c r="K311" i="10"/>
  <c r="I314" i="10"/>
  <c r="M313" i="10"/>
  <c r="P313" i="10"/>
  <c r="O313" i="10"/>
  <c r="N313" i="10"/>
  <c r="J313" i="10"/>
  <c r="N311" i="2"/>
  <c r="O311" i="2" s="1"/>
  <c r="P311" i="2" s="1"/>
  <c r="M312" i="2" s="1"/>
  <c r="I314" i="2"/>
  <c r="J313" i="2"/>
  <c r="K311" i="2"/>
  <c r="L312" i="2"/>
  <c r="I377" i="14" l="1"/>
  <c r="J376" i="14"/>
  <c r="O206" i="21"/>
  <c r="P206" i="21" s="1"/>
  <c r="M207" i="21" s="1"/>
  <c r="N207" i="21" s="1"/>
  <c r="N193" i="22"/>
  <c r="N178" i="14"/>
  <c r="L178" i="14" s="1"/>
  <c r="I335" i="22"/>
  <c r="J334" i="22"/>
  <c r="K333" i="22" s="1"/>
  <c r="I334" i="21"/>
  <c r="J333" i="21"/>
  <c r="K332" i="21" s="1"/>
  <c r="K324" i="14"/>
  <c r="L313" i="11"/>
  <c r="K312" i="11"/>
  <c r="N314" i="11"/>
  <c r="J314" i="11"/>
  <c r="I315" i="11"/>
  <c r="M314" i="11"/>
  <c r="P314" i="11"/>
  <c r="O314" i="11"/>
  <c r="L313" i="10"/>
  <c r="K312" i="10"/>
  <c r="I315" i="10"/>
  <c r="M314" i="10"/>
  <c r="P314" i="10"/>
  <c r="O314" i="10"/>
  <c r="N314" i="10"/>
  <c r="J314" i="10"/>
  <c r="N312" i="2"/>
  <c r="O312" i="2" s="1"/>
  <c r="P312" i="2" s="1"/>
  <c r="M313" i="2" s="1"/>
  <c r="K312" i="2"/>
  <c r="L313" i="2"/>
  <c r="J314" i="2"/>
  <c r="I315" i="2"/>
  <c r="I378" i="14" l="1"/>
  <c r="J377" i="14"/>
  <c r="H188" i="15"/>
  <c r="L207" i="21"/>
  <c r="O207" i="21" s="1"/>
  <c r="P207" i="21" s="1"/>
  <c r="M208" i="21" s="1"/>
  <c r="L193" i="22"/>
  <c r="I174" i="15" s="1"/>
  <c r="G159" i="15"/>
  <c r="O178" i="14"/>
  <c r="P178" i="14" s="1"/>
  <c r="M179" i="14" s="1"/>
  <c r="I336" i="22"/>
  <c r="J335" i="22"/>
  <c r="K334" i="22" s="1"/>
  <c r="I335" i="21"/>
  <c r="J334" i="21"/>
  <c r="K333" i="21" s="1"/>
  <c r="K325" i="14"/>
  <c r="L314" i="11"/>
  <c r="K313" i="11"/>
  <c r="N315" i="11"/>
  <c r="J315" i="11"/>
  <c r="I316" i="11"/>
  <c r="M315" i="11"/>
  <c r="P315" i="11"/>
  <c r="O315" i="11"/>
  <c r="L314" i="10"/>
  <c r="K313" i="10"/>
  <c r="I316" i="10"/>
  <c r="M315" i="10"/>
  <c r="P315" i="10"/>
  <c r="O315" i="10"/>
  <c r="N315" i="10"/>
  <c r="J315" i="10"/>
  <c r="N313" i="2"/>
  <c r="O313" i="2" s="1"/>
  <c r="P313" i="2" s="1"/>
  <c r="M314" i="2" s="1"/>
  <c r="J315" i="2"/>
  <c r="I316" i="2"/>
  <c r="L314" i="2"/>
  <c r="K313" i="2"/>
  <c r="I379" i="14" l="1"/>
  <c r="J378" i="14"/>
  <c r="O193" i="22"/>
  <c r="P193" i="22" s="1"/>
  <c r="M194" i="22" s="1"/>
  <c r="N208" i="21"/>
  <c r="L208" i="21" s="1"/>
  <c r="N179" i="14"/>
  <c r="L179" i="14" s="1"/>
  <c r="I337" i="22"/>
  <c r="J336" i="22"/>
  <c r="K335" i="22" s="1"/>
  <c r="I336" i="21"/>
  <c r="J335" i="21"/>
  <c r="K334" i="21" s="1"/>
  <c r="K326" i="14"/>
  <c r="L315" i="11"/>
  <c r="K314" i="11"/>
  <c r="N316" i="11"/>
  <c r="J316" i="11"/>
  <c r="I317" i="11"/>
  <c r="M316" i="11"/>
  <c r="P316" i="11"/>
  <c r="O316" i="11"/>
  <c r="L315" i="10"/>
  <c r="K314" i="10"/>
  <c r="I317" i="10"/>
  <c r="M316" i="10"/>
  <c r="P316" i="10"/>
  <c r="O316" i="10"/>
  <c r="N316" i="10"/>
  <c r="J316" i="10"/>
  <c r="N314" i="2"/>
  <c r="O314" i="2" s="1"/>
  <c r="P314" i="2" s="1"/>
  <c r="M315" i="2" s="1"/>
  <c r="K314" i="2"/>
  <c r="L315" i="2"/>
  <c r="J316" i="2"/>
  <c r="I317" i="2"/>
  <c r="I380" i="14" l="1"/>
  <c r="J379" i="14"/>
  <c r="N194" i="22"/>
  <c r="H189" i="15"/>
  <c r="G160" i="15"/>
  <c r="O179" i="14"/>
  <c r="P179" i="14" s="1"/>
  <c r="M180" i="14" s="1"/>
  <c r="I338" i="22"/>
  <c r="J337" i="22"/>
  <c r="K336" i="22" s="1"/>
  <c r="I337" i="21"/>
  <c r="J336" i="21"/>
  <c r="K335" i="21" s="1"/>
  <c r="K327" i="14"/>
  <c r="L316" i="11"/>
  <c r="K315" i="11"/>
  <c r="O317" i="11"/>
  <c r="N317" i="11"/>
  <c r="P317" i="11"/>
  <c r="J317" i="11"/>
  <c r="M317" i="11"/>
  <c r="I318" i="11"/>
  <c r="L316" i="10"/>
  <c r="K315" i="10"/>
  <c r="I318" i="10"/>
  <c r="M317" i="10"/>
  <c r="P317" i="10"/>
  <c r="O317" i="10"/>
  <c r="N317" i="10"/>
  <c r="J317" i="10"/>
  <c r="N315" i="2"/>
  <c r="O315" i="2" s="1"/>
  <c r="P315" i="2" s="1"/>
  <c r="M316" i="2" s="1"/>
  <c r="I318" i="2"/>
  <c r="J317" i="2"/>
  <c r="K315" i="2"/>
  <c r="L316" i="2"/>
  <c r="I381" i="14" l="1"/>
  <c r="J380" i="14"/>
  <c r="L194" i="22"/>
  <c r="I175" i="15" s="1"/>
  <c r="O208" i="21"/>
  <c r="P208" i="21" s="1"/>
  <c r="M209" i="21" s="1"/>
  <c r="N180" i="14"/>
  <c r="L180" i="14" s="1"/>
  <c r="I339" i="22"/>
  <c r="J338" i="22"/>
  <c r="K337" i="22" s="1"/>
  <c r="I338" i="21"/>
  <c r="J337" i="21"/>
  <c r="K336" i="21" s="1"/>
  <c r="K328" i="14"/>
  <c r="O318" i="11"/>
  <c r="N318" i="11"/>
  <c r="J318" i="11"/>
  <c r="P318" i="11"/>
  <c r="M318" i="11"/>
  <c r="I319" i="11"/>
  <c r="L317" i="11"/>
  <c r="K316" i="11"/>
  <c r="L317" i="10"/>
  <c r="K316" i="10"/>
  <c r="I319" i="10"/>
  <c r="M318" i="10"/>
  <c r="P318" i="10"/>
  <c r="O318" i="10"/>
  <c r="N318" i="10"/>
  <c r="J318" i="10"/>
  <c r="N316" i="2"/>
  <c r="O316" i="2" s="1"/>
  <c r="P316" i="2" s="1"/>
  <c r="M317" i="2" s="1"/>
  <c r="K316" i="2"/>
  <c r="L317" i="2"/>
  <c r="I319" i="2"/>
  <c r="J318" i="2"/>
  <c r="I382" i="14" l="1"/>
  <c r="J381" i="14"/>
  <c r="O194" i="22"/>
  <c r="P194" i="22" s="1"/>
  <c r="M195" i="22" s="1"/>
  <c r="N209" i="21"/>
  <c r="G161" i="15"/>
  <c r="O180" i="14"/>
  <c r="P180" i="14" s="1"/>
  <c r="M181" i="14" s="1"/>
  <c r="I340" i="22"/>
  <c r="J339" i="22"/>
  <c r="K338" i="22" s="1"/>
  <c r="I339" i="21"/>
  <c r="J338" i="21"/>
  <c r="K337" i="21" s="1"/>
  <c r="K329" i="14"/>
  <c r="L318" i="11"/>
  <c r="K317" i="11"/>
  <c r="O319" i="11"/>
  <c r="N319" i="11"/>
  <c r="J319" i="11"/>
  <c r="P319" i="11"/>
  <c r="M319" i="11"/>
  <c r="I320" i="11"/>
  <c r="L318" i="10"/>
  <c r="K317" i="10"/>
  <c r="I320" i="10"/>
  <c r="M319" i="10"/>
  <c r="P319" i="10"/>
  <c r="O319" i="10"/>
  <c r="N319" i="10"/>
  <c r="J319" i="10"/>
  <c r="N317" i="2"/>
  <c r="O317" i="2" s="1"/>
  <c r="P317" i="2" s="1"/>
  <c r="M318" i="2" s="1"/>
  <c r="K317" i="2"/>
  <c r="L318" i="2"/>
  <c r="I320" i="2"/>
  <c r="J319" i="2"/>
  <c r="I383" i="14" l="1"/>
  <c r="J382" i="14"/>
  <c r="H190" i="15"/>
  <c r="L209" i="21"/>
  <c r="N195" i="22"/>
  <c r="O209" i="21"/>
  <c r="P209" i="21" s="1"/>
  <c r="M210" i="21" s="1"/>
  <c r="N181" i="14"/>
  <c r="L181" i="14" s="1"/>
  <c r="I341" i="22"/>
  <c r="J340" i="22"/>
  <c r="K339" i="22" s="1"/>
  <c r="I340" i="21"/>
  <c r="J339" i="21"/>
  <c r="K338" i="21" s="1"/>
  <c r="K330" i="14"/>
  <c r="O320" i="11"/>
  <c r="N320" i="11"/>
  <c r="J320" i="11"/>
  <c r="P320" i="11"/>
  <c r="M320" i="11"/>
  <c r="I321" i="11"/>
  <c r="K318" i="11"/>
  <c r="L319" i="11"/>
  <c r="L319" i="10"/>
  <c r="K318" i="10"/>
  <c r="I321" i="10"/>
  <c r="M320" i="10"/>
  <c r="P320" i="10"/>
  <c r="O320" i="10"/>
  <c r="N320" i="10"/>
  <c r="J320" i="10"/>
  <c r="N318" i="2"/>
  <c r="O318" i="2" s="1"/>
  <c r="P318" i="2" s="1"/>
  <c r="M319" i="2" s="1"/>
  <c r="I321" i="2"/>
  <c r="J320" i="2"/>
  <c r="K318" i="2"/>
  <c r="L319" i="2"/>
  <c r="I384" i="14" l="1"/>
  <c r="J383" i="14"/>
  <c r="L195" i="22"/>
  <c r="I176" i="15" s="1"/>
  <c r="N210" i="21"/>
  <c r="G162" i="15"/>
  <c r="O181" i="14"/>
  <c r="P181" i="14" s="1"/>
  <c r="M182" i="14" s="1"/>
  <c r="I342" i="22"/>
  <c r="J341" i="22"/>
  <c r="K340" i="22" s="1"/>
  <c r="I341" i="21"/>
  <c r="J340" i="21"/>
  <c r="K339" i="21" s="1"/>
  <c r="K331" i="14"/>
  <c r="K319" i="11"/>
  <c r="L320" i="11"/>
  <c r="O321" i="11"/>
  <c r="N321" i="11"/>
  <c r="J321" i="11"/>
  <c r="P321" i="11"/>
  <c r="M321" i="11"/>
  <c r="I322" i="11"/>
  <c r="L320" i="10"/>
  <c r="K319" i="10"/>
  <c r="I322" i="10"/>
  <c r="M321" i="10"/>
  <c r="P321" i="10"/>
  <c r="O321" i="10"/>
  <c r="N321" i="10"/>
  <c r="J321" i="10"/>
  <c r="N319" i="2"/>
  <c r="O319" i="2" s="1"/>
  <c r="P319" i="2" s="1"/>
  <c r="M320" i="2" s="1"/>
  <c r="I322" i="2"/>
  <c r="J321" i="2"/>
  <c r="K319" i="2"/>
  <c r="L320" i="2"/>
  <c r="I385" i="14" l="1"/>
  <c r="J384" i="14"/>
  <c r="H191" i="15"/>
  <c r="L210" i="21"/>
  <c r="O195" i="22"/>
  <c r="P195" i="22" s="1"/>
  <c r="M196" i="22" s="1"/>
  <c r="O210" i="21"/>
  <c r="P210" i="21" s="1"/>
  <c r="M211" i="21" s="1"/>
  <c r="N182" i="14"/>
  <c r="L182" i="14" s="1"/>
  <c r="I343" i="22"/>
  <c r="J342" i="22"/>
  <c r="K341" i="22" s="1"/>
  <c r="I342" i="21"/>
  <c r="J341" i="21"/>
  <c r="K340" i="21" s="1"/>
  <c r="K332" i="14"/>
  <c r="O322" i="11"/>
  <c r="N322" i="11"/>
  <c r="J322" i="11"/>
  <c r="P322" i="11"/>
  <c r="M322" i="11"/>
  <c r="I323" i="11"/>
  <c r="K320" i="11"/>
  <c r="L321" i="11"/>
  <c r="L321" i="10"/>
  <c r="K320" i="10"/>
  <c r="I323" i="10"/>
  <c r="M322" i="10"/>
  <c r="P322" i="10"/>
  <c r="O322" i="10"/>
  <c r="N322" i="10"/>
  <c r="J322" i="10"/>
  <c r="N320" i="2"/>
  <c r="O320" i="2" s="1"/>
  <c r="P320" i="2" s="1"/>
  <c r="M321" i="2" s="1"/>
  <c r="K320" i="2"/>
  <c r="L321" i="2"/>
  <c r="J322" i="2"/>
  <c r="I323" i="2"/>
  <c r="I386" i="14" l="1"/>
  <c r="J385" i="14"/>
  <c r="N196" i="22"/>
  <c r="N211" i="21"/>
  <c r="L211" i="21" s="1"/>
  <c r="G163" i="15"/>
  <c r="O182" i="14"/>
  <c r="P182" i="14" s="1"/>
  <c r="M183" i="14" s="1"/>
  <c r="I344" i="22"/>
  <c r="J343" i="22"/>
  <c r="K342" i="22" s="1"/>
  <c r="I343" i="21"/>
  <c r="J342" i="21"/>
  <c r="K341" i="21" s="1"/>
  <c r="K333" i="14"/>
  <c r="K321" i="11"/>
  <c r="L322" i="11"/>
  <c r="O323" i="11"/>
  <c r="N323" i="11"/>
  <c r="J323" i="11"/>
  <c r="P323" i="11"/>
  <c r="M323" i="11"/>
  <c r="I324" i="11"/>
  <c r="L322" i="10"/>
  <c r="K321" i="10"/>
  <c r="I324" i="10"/>
  <c r="M323" i="10"/>
  <c r="P323" i="10"/>
  <c r="O323" i="10"/>
  <c r="N323" i="10"/>
  <c r="J323" i="10"/>
  <c r="N321" i="2"/>
  <c r="O321" i="2" s="1"/>
  <c r="P321" i="2" s="1"/>
  <c r="M322" i="2" s="1"/>
  <c r="J323" i="2"/>
  <c r="I324" i="2"/>
  <c r="L322" i="2"/>
  <c r="K321" i="2"/>
  <c r="I387" i="14" l="1"/>
  <c r="J387" i="14" s="1"/>
  <c r="J386" i="14"/>
  <c r="L196" i="22"/>
  <c r="I177" i="15" s="1"/>
  <c r="H192" i="15"/>
  <c r="N183" i="14"/>
  <c r="L183" i="14" s="1"/>
  <c r="I345" i="22"/>
  <c r="J344" i="22"/>
  <c r="K343" i="22" s="1"/>
  <c r="I344" i="21"/>
  <c r="J343" i="21"/>
  <c r="K342" i="21" s="1"/>
  <c r="K334" i="14"/>
  <c r="O324" i="11"/>
  <c r="N324" i="11"/>
  <c r="J324" i="11"/>
  <c r="P324" i="11"/>
  <c r="M324" i="11"/>
  <c r="I325" i="11"/>
  <c r="K322" i="11"/>
  <c r="L323" i="11"/>
  <c r="L323" i="10"/>
  <c r="K322" i="10"/>
  <c r="I325" i="10"/>
  <c r="M324" i="10"/>
  <c r="P324" i="10"/>
  <c r="O324" i="10"/>
  <c r="N324" i="10"/>
  <c r="J324" i="10"/>
  <c r="N322" i="2"/>
  <c r="O322" i="2" s="1"/>
  <c r="P322" i="2" s="1"/>
  <c r="M323" i="2" s="1"/>
  <c r="L323" i="2"/>
  <c r="K322" i="2"/>
  <c r="J324" i="2"/>
  <c r="I325" i="2"/>
  <c r="O196" i="22" l="1"/>
  <c r="P196" i="22" s="1"/>
  <c r="M197" i="22" s="1"/>
  <c r="O211" i="21"/>
  <c r="P211" i="21" s="1"/>
  <c r="M212" i="21" s="1"/>
  <c r="G164" i="15"/>
  <c r="O183" i="14"/>
  <c r="P183" i="14" s="1"/>
  <c r="M184" i="14" s="1"/>
  <c r="I346" i="22"/>
  <c r="J345" i="22"/>
  <c r="K344" i="22" s="1"/>
  <c r="I345" i="21"/>
  <c r="J344" i="21"/>
  <c r="K343" i="21" s="1"/>
  <c r="K335" i="14"/>
  <c r="K323" i="11"/>
  <c r="L324" i="11"/>
  <c r="O325" i="11"/>
  <c r="N325" i="11"/>
  <c r="J325" i="11"/>
  <c r="P325" i="11"/>
  <c r="M325" i="11"/>
  <c r="I326" i="11"/>
  <c r="L324" i="10"/>
  <c r="K323" i="10"/>
  <c r="I326" i="10"/>
  <c r="M325" i="10"/>
  <c r="P325" i="10"/>
  <c r="O325" i="10"/>
  <c r="N325" i="10"/>
  <c r="J325" i="10"/>
  <c r="N323" i="2"/>
  <c r="O323" i="2" s="1"/>
  <c r="P323" i="2" s="1"/>
  <c r="M324" i="2" s="1"/>
  <c r="L324" i="2"/>
  <c r="K323" i="2"/>
  <c r="J325" i="2"/>
  <c r="I326" i="2"/>
  <c r="N197" i="22" l="1"/>
  <c r="N212" i="21"/>
  <c r="L212" i="21" s="1"/>
  <c r="N184" i="14"/>
  <c r="L184" i="14" s="1"/>
  <c r="I347" i="22"/>
  <c r="J346" i="22"/>
  <c r="K345" i="22" s="1"/>
  <c r="I346" i="21"/>
  <c r="J345" i="21"/>
  <c r="K344" i="21" s="1"/>
  <c r="K336" i="14"/>
  <c r="O326" i="11"/>
  <c r="N326" i="11"/>
  <c r="J326" i="11"/>
  <c r="P326" i="11"/>
  <c r="M326" i="11"/>
  <c r="I327" i="11"/>
  <c r="K324" i="11"/>
  <c r="L325" i="11"/>
  <c r="L325" i="10"/>
  <c r="K324" i="10"/>
  <c r="I327" i="10"/>
  <c r="M326" i="10"/>
  <c r="P326" i="10"/>
  <c r="O326" i="10"/>
  <c r="N326" i="10"/>
  <c r="J326" i="10"/>
  <c r="N324" i="2"/>
  <c r="O324" i="2" s="1"/>
  <c r="P324" i="2" s="1"/>
  <c r="M325" i="2" s="1"/>
  <c r="K324" i="2"/>
  <c r="L325" i="2"/>
  <c r="J326" i="2"/>
  <c r="I327" i="2"/>
  <c r="L197" i="22" l="1"/>
  <c r="I178" i="15" s="1"/>
  <c r="H193" i="15"/>
  <c r="G165" i="15"/>
  <c r="O184" i="14"/>
  <c r="P184" i="14" s="1"/>
  <c r="M185" i="14" s="1"/>
  <c r="I348" i="22"/>
  <c r="J347" i="22"/>
  <c r="K346" i="22" s="1"/>
  <c r="I347" i="21"/>
  <c r="J346" i="21"/>
  <c r="K345" i="21" s="1"/>
  <c r="K337" i="14"/>
  <c r="K325" i="11"/>
  <c r="L326" i="11"/>
  <c r="O327" i="11"/>
  <c r="N327" i="11"/>
  <c r="J327" i="11"/>
  <c r="P327" i="11"/>
  <c r="M327" i="11"/>
  <c r="I328" i="11"/>
  <c r="L326" i="10"/>
  <c r="K325" i="10"/>
  <c r="I328" i="10"/>
  <c r="M327" i="10"/>
  <c r="P327" i="10"/>
  <c r="O327" i="10"/>
  <c r="N327" i="10"/>
  <c r="J327" i="10"/>
  <c r="N325" i="2"/>
  <c r="O325" i="2"/>
  <c r="P325" i="2" s="1"/>
  <c r="M326" i="2" s="1"/>
  <c r="I328" i="2"/>
  <c r="J327" i="2"/>
  <c r="K325" i="2"/>
  <c r="L326" i="2"/>
  <c r="O197" i="22" l="1"/>
  <c r="P197" i="22" s="1"/>
  <c r="M198" i="22" s="1"/>
  <c r="O212" i="21"/>
  <c r="P212" i="21" s="1"/>
  <c r="M213" i="21" s="1"/>
  <c r="N185" i="14"/>
  <c r="L185" i="14" s="1"/>
  <c r="I349" i="22"/>
  <c r="J348" i="22"/>
  <c r="K347" i="22" s="1"/>
  <c r="I348" i="21"/>
  <c r="J347" i="21"/>
  <c r="K346" i="21" s="1"/>
  <c r="K338" i="14"/>
  <c r="O328" i="11"/>
  <c r="N328" i="11"/>
  <c r="J328" i="11"/>
  <c r="P328" i="11"/>
  <c r="M328" i="11"/>
  <c r="I329" i="11"/>
  <c r="K326" i="11"/>
  <c r="L327" i="11"/>
  <c r="L327" i="10"/>
  <c r="K326" i="10"/>
  <c r="I329" i="10"/>
  <c r="M328" i="10"/>
  <c r="P328" i="10"/>
  <c r="O328" i="10"/>
  <c r="N328" i="10"/>
  <c r="J328" i="10"/>
  <c r="N326" i="2"/>
  <c r="O326" i="2" s="1"/>
  <c r="P326" i="2" s="1"/>
  <c r="M327" i="2" s="1"/>
  <c r="L327" i="2"/>
  <c r="K326" i="2"/>
  <c r="I329" i="2"/>
  <c r="J328" i="2"/>
  <c r="N198" i="22" l="1"/>
  <c r="N213" i="21"/>
  <c r="G166" i="15"/>
  <c r="O185" i="14"/>
  <c r="P185" i="14" s="1"/>
  <c r="M186" i="14" s="1"/>
  <c r="I350" i="22"/>
  <c r="J349" i="22"/>
  <c r="K348" i="22" s="1"/>
  <c r="I349" i="21"/>
  <c r="J348" i="21"/>
  <c r="K347" i="21" s="1"/>
  <c r="K339" i="14"/>
  <c r="K327" i="11"/>
  <c r="L328" i="11"/>
  <c r="O329" i="11"/>
  <c r="N329" i="11"/>
  <c r="J329" i="11"/>
  <c r="P329" i="11"/>
  <c r="M329" i="11"/>
  <c r="I330" i="11"/>
  <c r="L328" i="10"/>
  <c r="K327" i="10"/>
  <c r="I330" i="10"/>
  <c r="M329" i="10"/>
  <c r="P329" i="10"/>
  <c r="O329" i="10"/>
  <c r="N329" i="10"/>
  <c r="J329" i="10"/>
  <c r="N327" i="2"/>
  <c r="O327" i="2" s="1"/>
  <c r="P327" i="2" s="1"/>
  <c r="M328" i="2" s="1"/>
  <c r="J329" i="2"/>
  <c r="I330" i="2"/>
  <c r="L328" i="2"/>
  <c r="K327" i="2"/>
  <c r="H194" i="15" l="1"/>
  <c r="L213" i="21"/>
  <c r="L198" i="22"/>
  <c r="I179" i="15" s="1"/>
  <c r="O213" i="21"/>
  <c r="P213" i="21" s="1"/>
  <c r="M214" i="21" s="1"/>
  <c r="N186" i="14"/>
  <c r="L186" i="14" s="1"/>
  <c r="I351" i="22"/>
  <c r="J350" i="22"/>
  <c r="K349" i="22" s="1"/>
  <c r="I350" i="21"/>
  <c r="J349" i="21"/>
  <c r="K348" i="21" s="1"/>
  <c r="K340" i="14"/>
  <c r="O330" i="11"/>
  <c r="N330" i="11"/>
  <c r="J330" i="11"/>
  <c r="P330" i="11"/>
  <c r="M330" i="11"/>
  <c r="I331" i="11"/>
  <c r="K328" i="11"/>
  <c r="L329" i="11"/>
  <c r="L329" i="10"/>
  <c r="K328" i="10"/>
  <c r="I331" i="10"/>
  <c r="M330" i="10"/>
  <c r="P330" i="10"/>
  <c r="O330" i="10"/>
  <c r="N330" i="10"/>
  <c r="J330" i="10"/>
  <c r="N328" i="2"/>
  <c r="O328" i="2" s="1"/>
  <c r="P328" i="2" s="1"/>
  <c r="M329" i="2" s="1"/>
  <c r="J330" i="2"/>
  <c r="I331" i="2"/>
  <c r="L329" i="2"/>
  <c r="K328" i="2"/>
  <c r="O198" i="22" l="1"/>
  <c r="P198" i="22" s="1"/>
  <c r="M199" i="22" s="1"/>
  <c r="N214" i="21"/>
  <c r="L214" i="21" s="1"/>
  <c r="G167" i="15"/>
  <c r="O186" i="14"/>
  <c r="P186" i="14" s="1"/>
  <c r="M187" i="14" s="1"/>
  <c r="I352" i="22"/>
  <c r="J351" i="22"/>
  <c r="K350" i="22" s="1"/>
  <c r="I351" i="21"/>
  <c r="J350" i="21"/>
  <c r="K349" i="21" s="1"/>
  <c r="K341" i="14"/>
  <c r="K329" i="11"/>
  <c r="L330" i="11"/>
  <c r="O331" i="11"/>
  <c r="N331" i="11"/>
  <c r="J331" i="11"/>
  <c r="P331" i="11"/>
  <c r="M331" i="11"/>
  <c r="I332" i="11"/>
  <c r="L330" i="10"/>
  <c r="K329" i="10"/>
  <c r="I332" i="10"/>
  <c r="M331" i="10"/>
  <c r="P331" i="10"/>
  <c r="O331" i="10"/>
  <c r="N331" i="10"/>
  <c r="J331" i="10"/>
  <c r="N329" i="2"/>
  <c r="O329" i="2" s="1"/>
  <c r="P329" i="2" s="1"/>
  <c r="M330" i="2" s="1"/>
  <c r="K329" i="2"/>
  <c r="L330" i="2"/>
  <c r="I332" i="2"/>
  <c r="J331" i="2"/>
  <c r="N199" i="22" l="1"/>
  <c r="H195" i="15"/>
  <c r="N187" i="14"/>
  <c r="L187" i="14" s="1"/>
  <c r="I353" i="22"/>
  <c r="J352" i="22"/>
  <c r="K351" i="22" s="1"/>
  <c r="I352" i="21"/>
  <c r="J351" i="21"/>
  <c r="K350" i="21" s="1"/>
  <c r="K342" i="14"/>
  <c r="O332" i="11"/>
  <c r="N332" i="11"/>
  <c r="J332" i="11"/>
  <c r="P332" i="11"/>
  <c r="M332" i="11"/>
  <c r="I333" i="11"/>
  <c r="K330" i="11"/>
  <c r="L331" i="11"/>
  <c r="L331" i="10"/>
  <c r="K330" i="10"/>
  <c r="I333" i="10"/>
  <c r="M332" i="10"/>
  <c r="P332" i="10"/>
  <c r="O332" i="10"/>
  <c r="N332" i="10"/>
  <c r="J332" i="10"/>
  <c r="N330" i="2"/>
  <c r="O330" i="2" s="1"/>
  <c r="P330" i="2" s="1"/>
  <c r="M331" i="2" s="1"/>
  <c r="K330" i="2"/>
  <c r="L331" i="2"/>
  <c r="I333" i="2"/>
  <c r="J332" i="2"/>
  <c r="L199" i="22" l="1"/>
  <c r="I180" i="15" s="1"/>
  <c r="O214" i="21"/>
  <c r="P214" i="21" s="1"/>
  <c r="M215" i="21" s="1"/>
  <c r="G168" i="15"/>
  <c r="O187" i="14"/>
  <c r="P187" i="14" s="1"/>
  <c r="M188" i="14" s="1"/>
  <c r="I354" i="22"/>
  <c r="J353" i="22"/>
  <c r="K352" i="22" s="1"/>
  <c r="I353" i="21"/>
  <c r="J352" i="21"/>
  <c r="K351" i="21" s="1"/>
  <c r="K343" i="14"/>
  <c r="K331" i="11"/>
  <c r="L332" i="11"/>
  <c r="O333" i="11"/>
  <c r="N333" i="11"/>
  <c r="J333" i="11"/>
  <c r="P333" i="11"/>
  <c r="M333" i="11"/>
  <c r="I334" i="11"/>
  <c r="L332" i="10"/>
  <c r="K331" i="10"/>
  <c r="I334" i="10"/>
  <c r="M333" i="10"/>
  <c r="P333" i="10"/>
  <c r="O333" i="10"/>
  <c r="N333" i="10"/>
  <c r="J333" i="10"/>
  <c r="N331" i="2"/>
  <c r="O331" i="2" s="1"/>
  <c r="P331" i="2" s="1"/>
  <c r="M332" i="2" s="1"/>
  <c r="K331" i="2"/>
  <c r="L332" i="2"/>
  <c r="I334" i="2"/>
  <c r="J333" i="2"/>
  <c r="O199" i="22" l="1"/>
  <c r="P199" i="22" s="1"/>
  <c r="M200" i="22" s="1"/>
  <c r="N215" i="21"/>
  <c r="L215" i="21" s="1"/>
  <c r="N188" i="14"/>
  <c r="L188" i="14" s="1"/>
  <c r="I355" i="22"/>
  <c r="J354" i="22"/>
  <c r="K353" i="22" s="1"/>
  <c r="I354" i="21"/>
  <c r="J353" i="21"/>
  <c r="K352" i="21" s="1"/>
  <c r="K344" i="14"/>
  <c r="O334" i="11"/>
  <c r="N334" i="11"/>
  <c r="J334" i="11"/>
  <c r="P334" i="11"/>
  <c r="M334" i="11"/>
  <c r="I335" i="11"/>
  <c r="K332" i="11"/>
  <c r="L333" i="11"/>
  <c r="I335" i="10"/>
  <c r="M334" i="10"/>
  <c r="P334" i="10"/>
  <c r="O334" i="10"/>
  <c r="N334" i="10"/>
  <c r="J334" i="10"/>
  <c r="L333" i="10"/>
  <c r="K332" i="10"/>
  <c r="N332" i="2"/>
  <c r="O332" i="2" s="1"/>
  <c r="P332" i="2" s="1"/>
  <c r="M333" i="2" s="1"/>
  <c r="I335" i="2"/>
  <c r="J334" i="2"/>
  <c r="K332" i="2"/>
  <c r="L333" i="2"/>
  <c r="N200" i="22" l="1"/>
  <c r="H196" i="15"/>
  <c r="G169" i="15"/>
  <c r="O188" i="14"/>
  <c r="P188" i="14" s="1"/>
  <c r="M189" i="14" s="1"/>
  <c r="I356" i="22"/>
  <c r="J355" i="22"/>
  <c r="K354" i="22" s="1"/>
  <c r="I355" i="21"/>
  <c r="J354" i="21"/>
  <c r="K353" i="21" s="1"/>
  <c r="K345" i="14"/>
  <c r="K333" i="11"/>
  <c r="L334" i="11"/>
  <c r="P335" i="11"/>
  <c r="O335" i="11"/>
  <c r="N335" i="11"/>
  <c r="J335" i="11"/>
  <c r="I336" i="11"/>
  <c r="M335" i="11"/>
  <c r="N335" i="10"/>
  <c r="M335" i="10"/>
  <c r="I336" i="10"/>
  <c r="P335" i="10"/>
  <c r="O335" i="10"/>
  <c r="J335" i="10"/>
  <c r="L334" i="10"/>
  <c r="K333" i="10"/>
  <c r="N333" i="2"/>
  <c r="O333" i="2"/>
  <c r="P333" i="2" s="1"/>
  <c r="M334" i="2" s="1"/>
  <c r="I336" i="2"/>
  <c r="J335" i="2"/>
  <c r="K333" i="2"/>
  <c r="L334" i="2"/>
  <c r="L200" i="22" l="1"/>
  <c r="I181" i="15" s="1"/>
  <c r="O215" i="21"/>
  <c r="P215" i="21" s="1"/>
  <c r="M216" i="21" s="1"/>
  <c r="N189" i="14"/>
  <c r="L189" i="14" s="1"/>
  <c r="I357" i="22"/>
  <c r="J356" i="22"/>
  <c r="K355" i="22" s="1"/>
  <c r="I356" i="21"/>
  <c r="J355" i="21"/>
  <c r="K354" i="21" s="1"/>
  <c r="K346" i="14"/>
  <c r="P336" i="11"/>
  <c r="M336" i="11"/>
  <c r="I337" i="11"/>
  <c r="O336" i="11"/>
  <c r="N336" i="11"/>
  <c r="J336" i="11"/>
  <c r="K334" i="11"/>
  <c r="L335" i="11"/>
  <c r="N336" i="10"/>
  <c r="J336" i="10"/>
  <c r="P336" i="10"/>
  <c r="O336" i="10"/>
  <c r="M336" i="10"/>
  <c r="I337" i="10"/>
  <c r="L335" i="10"/>
  <c r="K334" i="10"/>
  <c r="N334" i="2"/>
  <c r="O334" i="2" s="1"/>
  <c r="P334" i="2" s="1"/>
  <c r="M335" i="2" s="1"/>
  <c r="K334" i="2"/>
  <c r="L335" i="2"/>
  <c r="I337" i="2"/>
  <c r="J336" i="2"/>
  <c r="O200" i="22" l="1"/>
  <c r="P200" i="22" s="1"/>
  <c r="M201" i="22" s="1"/>
  <c r="N216" i="21"/>
  <c r="L216" i="21" s="1"/>
  <c r="G170" i="15"/>
  <c r="O189" i="14"/>
  <c r="P189" i="14" s="1"/>
  <c r="M190" i="14" s="1"/>
  <c r="I358" i="22"/>
  <c r="J357" i="22"/>
  <c r="K356" i="22" s="1"/>
  <c r="I357" i="21"/>
  <c r="J356" i="21"/>
  <c r="K355" i="21" s="1"/>
  <c r="K347" i="14"/>
  <c r="L336" i="11"/>
  <c r="K335" i="11"/>
  <c r="P337" i="11"/>
  <c r="O337" i="11"/>
  <c r="J337" i="11"/>
  <c r="N337" i="11"/>
  <c r="I338" i="11"/>
  <c r="M337" i="11"/>
  <c r="N337" i="10"/>
  <c r="J337" i="10"/>
  <c r="M337" i="10"/>
  <c r="I338" i="10"/>
  <c r="P337" i="10"/>
  <c r="O337" i="10"/>
  <c r="K335" i="10"/>
  <c r="L336" i="10"/>
  <c r="N335" i="2"/>
  <c r="O335" i="2" s="1"/>
  <c r="P335" i="2" s="1"/>
  <c r="M336" i="2" s="1"/>
  <c r="K335" i="2"/>
  <c r="L336" i="2"/>
  <c r="I338" i="2"/>
  <c r="J337" i="2"/>
  <c r="N201" i="22" l="1"/>
  <c r="H197" i="15"/>
  <c r="N190" i="14"/>
  <c r="L190" i="14" s="1"/>
  <c r="I359" i="22"/>
  <c r="J358" i="22"/>
  <c r="K357" i="22" s="1"/>
  <c r="I358" i="21"/>
  <c r="J357" i="21"/>
  <c r="K356" i="21" s="1"/>
  <c r="K348" i="14"/>
  <c r="P338" i="11"/>
  <c r="M338" i="11"/>
  <c r="I339" i="11"/>
  <c r="N338" i="11"/>
  <c r="J338" i="11"/>
  <c r="O338" i="11"/>
  <c r="L337" i="11"/>
  <c r="K336" i="11"/>
  <c r="N338" i="10"/>
  <c r="J338" i="10"/>
  <c r="P338" i="10"/>
  <c r="O338" i="10"/>
  <c r="M338" i="10"/>
  <c r="I339" i="10"/>
  <c r="K336" i="10"/>
  <c r="L337" i="10"/>
  <c r="N336" i="2"/>
  <c r="O336" i="2" s="1"/>
  <c r="P336" i="2" s="1"/>
  <c r="M337" i="2" s="1"/>
  <c r="I339" i="2"/>
  <c r="J338" i="2"/>
  <c r="K336" i="2"/>
  <c r="L337" i="2"/>
  <c r="L201" i="22" l="1"/>
  <c r="I182" i="15" s="1"/>
  <c r="O216" i="21"/>
  <c r="P216" i="21" s="1"/>
  <c r="M217" i="21" s="1"/>
  <c r="G171" i="15"/>
  <c r="O190" i="14"/>
  <c r="P190" i="14" s="1"/>
  <c r="M191" i="14" s="1"/>
  <c r="I360" i="22"/>
  <c r="J359" i="22"/>
  <c r="K358" i="22" s="1"/>
  <c r="I359" i="21"/>
  <c r="J358" i="21"/>
  <c r="K357" i="21" s="1"/>
  <c r="K349" i="14"/>
  <c r="P339" i="11"/>
  <c r="O339" i="11"/>
  <c r="J339" i="11"/>
  <c r="N339" i="11"/>
  <c r="I340" i="11"/>
  <c r="M339" i="11"/>
  <c r="L338" i="11"/>
  <c r="K337" i="11"/>
  <c r="N339" i="10"/>
  <c r="J339" i="10"/>
  <c r="M339" i="10"/>
  <c r="I340" i="10"/>
  <c r="P339" i="10"/>
  <c r="O339" i="10"/>
  <c r="K337" i="10"/>
  <c r="L338" i="10"/>
  <c r="N337" i="2"/>
  <c r="O337" i="2" s="1"/>
  <c r="P337" i="2" s="1"/>
  <c r="M338" i="2" s="1"/>
  <c r="J339" i="2"/>
  <c r="I340" i="2"/>
  <c r="L338" i="2"/>
  <c r="K337" i="2"/>
  <c r="O201" i="22" l="1"/>
  <c r="P201" i="22" s="1"/>
  <c r="M202" i="22" s="1"/>
  <c r="N217" i="21"/>
  <c r="N191" i="14"/>
  <c r="L191" i="14" s="1"/>
  <c r="I361" i="22"/>
  <c r="J360" i="22"/>
  <c r="K359" i="22" s="1"/>
  <c r="I360" i="21"/>
  <c r="J359" i="21"/>
  <c r="K358" i="21" s="1"/>
  <c r="K350" i="14"/>
  <c r="L339" i="11"/>
  <c r="K338" i="11"/>
  <c r="P340" i="11"/>
  <c r="M340" i="11"/>
  <c r="I341" i="11"/>
  <c r="O340" i="11"/>
  <c r="N340" i="11"/>
  <c r="J340" i="11"/>
  <c r="N340" i="10"/>
  <c r="J340" i="10"/>
  <c r="P340" i="10"/>
  <c r="O340" i="10"/>
  <c r="M340" i="10"/>
  <c r="I341" i="10"/>
  <c r="K338" i="10"/>
  <c r="L339" i="10"/>
  <c r="N338" i="2"/>
  <c r="O338" i="2" s="1"/>
  <c r="P338" i="2" s="1"/>
  <c r="M339" i="2" s="1"/>
  <c r="K338" i="2"/>
  <c r="L339" i="2"/>
  <c r="J340" i="2"/>
  <c r="I341" i="2"/>
  <c r="L217" i="21" l="1"/>
  <c r="H198" i="15" s="1"/>
  <c r="N202" i="22"/>
  <c r="O217" i="21"/>
  <c r="P217" i="21" s="1"/>
  <c r="M218" i="21" s="1"/>
  <c r="G172" i="15"/>
  <c r="O191" i="14"/>
  <c r="P191" i="14" s="1"/>
  <c r="M192" i="14" s="1"/>
  <c r="I362" i="22"/>
  <c r="J361" i="22"/>
  <c r="K360" i="22" s="1"/>
  <c r="I361" i="21"/>
  <c r="J360" i="21"/>
  <c r="K359" i="21" s="1"/>
  <c r="K351" i="14"/>
  <c r="L340" i="11"/>
  <c r="K339" i="11"/>
  <c r="P341" i="11"/>
  <c r="O341" i="11"/>
  <c r="J341" i="11"/>
  <c r="N341" i="11"/>
  <c r="I342" i="11"/>
  <c r="M341" i="11"/>
  <c r="N341" i="10"/>
  <c r="J341" i="10"/>
  <c r="M341" i="10"/>
  <c r="I342" i="10"/>
  <c r="P341" i="10"/>
  <c r="O341" i="10"/>
  <c r="K339" i="10"/>
  <c r="L340" i="10"/>
  <c r="N339" i="2"/>
  <c r="O339" i="2" s="1"/>
  <c r="P339" i="2" s="1"/>
  <c r="M340" i="2" s="1"/>
  <c r="I342" i="2"/>
  <c r="J341" i="2"/>
  <c r="K339" i="2"/>
  <c r="L340" i="2"/>
  <c r="L202" i="22" l="1"/>
  <c r="I183" i="15" s="1"/>
  <c r="N218" i="21"/>
  <c r="N192" i="14"/>
  <c r="L192" i="14" s="1"/>
  <c r="I363" i="22"/>
  <c r="J362" i="22"/>
  <c r="K361" i="22" s="1"/>
  <c r="I362" i="21"/>
  <c r="J361" i="21"/>
  <c r="K360" i="21" s="1"/>
  <c r="K352" i="14"/>
  <c r="P342" i="11"/>
  <c r="M342" i="11"/>
  <c r="I343" i="11"/>
  <c r="N342" i="11"/>
  <c r="J342" i="11"/>
  <c r="O342" i="11"/>
  <c r="L341" i="11"/>
  <c r="K340" i="11"/>
  <c r="K340" i="10"/>
  <c r="L341" i="10"/>
  <c r="N342" i="10"/>
  <c r="J342" i="10"/>
  <c r="P342" i="10"/>
  <c r="O342" i="10"/>
  <c r="M342" i="10"/>
  <c r="I343" i="10"/>
  <c r="N340" i="2"/>
  <c r="O340" i="2"/>
  <c r="P340" i="2" s="1"/>
  <c r="M341" i="2" s="1"/>
  <c r="K340" i="2"/>
  <c r="L341" i="2"/>
  <c r="J342" i="2"/>
  <c r="I343" i="2"/>
  <c r="H199" i="15" l="1"/>
  <c r="L218" i="21"/>
  <c r="O202" i="22"/>
  <c r="P202" i="22" s="1"/>
  <c r="M203" i="22" s="1"/>
  <c r="O218" i="21"/>
  <c r="P218" i="21" s="1"/>
  <c r="M219" i="21" s="1"/>
  <c r="G173" i="15"/>
  <c r="O192" i="14"/>
  <c r="P192" i="14" s="1"/>
  <c r="M193" i="14" s="1"/>
  <c r="I364" i="22"/>
  <c r="J363" i="22"/>
  <c r="K362" i="22" s="1"/>
  <c r="I363" i="21"/>
  <c r="J362" i="21"/>
  <c r="K361" i="21" s="1"/>
  <c r="K353" i="14"/>
  <c r="P343" i="11"/>
  <c r="O343" i="11"/>
  <c r="J343" i="11"/>
  <c r="N343" i="11"/>
  <c r="I344" i="11"/>
  <c r="M343" i="11"/>
  <c r="L342" i="11"/>
  <c r="K341" i="11"/>
  <c r="N343" i="10"/>
  <c r="J343" i="10"/>
  <c r="M343" i="10"/>
  <c r="I344" i="10"/>
  <c r="P343" i="10"/>
  <c r="O343" i="10"/>
  <c r="K341" i="10"/>
  <c r="L342" i="10"/>
  <c r="N341" i="2"/>
  <c r="O341" i="2" s="1"/>
  <c r="P341" i="2" s="1"/>
  <c r="M342" i="2" s="1"/>
  <c r="J343" i="2"/>
  <c r="I344" i="2"/>
  <c r="L342" i="2"/>
  <c r="K341" i="2"/>
  <c r="N203" i="22" l="1"/>
  <c r="N219" i="21"/>
  <c r="L219" i="21" s="1"/>
  <c r="N193" i="14"/>
  <c r="L193" i="14" s="1"/>
  <c r="I365" i="22"/>
  <c r="J364" i="22"/>
  <c r="K363" i="22" s="1"/>
  <c r="I364" i="21"/>
  <c r="J363" i="21"/>
  <c r="K362" i="21" s="1"/>
  <c r="K354" i="14"/>
  <c r="L343" i="11"/>
  <c r="K342" i="11"/>
  <c r="P344" i="11"/>
  <c r="M344" i="11"/>
  <c r="I345" i="11"/>
  <c r="O344" i="11"/>
  <c r="N344" i="11"/>
  <c r="J344" i="11"/>
  <c r="N344" i="10"/>
  <c r="J344" i="10"/>
  <c r="P344" i="10"/>
  <c r="O344" i="10"/>
  <c r="M344" i="10"/>
  <c r="I345" i="10"/>
  <c r="K342" i="10"/>
  <c r="L343" i="10"/>
  <c r="N342" i="2"/>
  <c r="O342" i="2" s="1"/>
  <c r="P342" i="2" s="1"/>
  <c r="M343" i="2" s="1"/>
  <c r="K342" i="2"/>
  <c r="L343" i="2"/>
  <c r="I345" i="2"/>
  <c r="J344" i="2"/>
  <c r="L203" i="22" l="1"/>
  <c r="I184" i="15" s="1"/>
  <c r="H200" i="15"/>
  <c r="G174" i="15"/>
  <c r="O193" i="14"/>
  <c r="P193" i="14" s="1"/>
  <c r="M194" i="14" s="1"/>
  <c r="I366" i="22"/>
  <c r="J365" i="22"/>
  <c r="K364" i="22" s="1"/>
  <c r="I365" i="21"/>
  <c r="J364" i="21"/>
  <c r="K363" i="21" s="1"/>
  <c r="K355" i="14"/>
  <c r="L344" i="11"/>
  <c r="K343" i="11"/>
  <c r="P345" i="11"/>
  <c r="O345" i="11"/>
  <c r="J345" i="11"/>
  <c r="N345" i="11"/>
  <c r="I346" i="11"/>
  <c r="M345" i="11"/>
  <c r="K343" i="10"/>
  <c r="L344" i="10"/>
  <c r="N345" i="10"/>
  <c r="J345" i="10"/>
  <c r="M345" i="10"/>
  <c r="I346" i="10"/>
  <c r="P345" i="10"/>
  <c r="O345" i="10"/>
  <c r="N343" i="2"/>
  <c r="O343" i="2" s="1"/>
  <c r="P343" i="2" s="1"/>
  <c r="M344" i="2" s="1"/>
  <c r="K343" i="2"/>
  <c r="L344" i="2"/>
  <c r="I346" i="2"/>
  <c r="J345" i="2"/>
  <c r="O203" i="22" l="1"/>
  <c r="P203" i="22" s="1"/>
  <c r="M204" i="22" s="1"/>
  <c r="O219" i="21"/>
  <c r="P219" i="21" s="1"/>
  <c r="M220" i="21" s="1"/>
  <c r="N194" i="14"/>
  <c r="L194" i="14" s="1"/>
  <c r="I367" i="22"/>
  <c r="J366" i="22"/>
  <c r="K365" i="22" s="1"/>
  <c r="I366" i="21"/>
  <c r="J365" i="21"/>
  <c r="K364" i="21" s="1"/>
  <c r="K356" i="14"/>
  <c r="P346" i="11"/>
  <c r="M346" i="11"/>
  <c r="I347" i="11"/>
  <c r="N346" i="11"/>
  <c r="J346" i="11"/>
  <c r="O346" i="11"/>
  <c r="L345" i="11"/>
  <c r="K344" i="11"/>
  <c r="K344" i="10"/>
  <c r="L345" i="10"/>
  <c r="N346" i="10"/>
  <c r="J346" i="10"/>
  <c r="P346" i="10"/>
  <c r="O346" i="10"/>
  <c r="M346" i="10"/>
  <c r="I347" i="10"/>
  <c r="N344" i="2"/>
  <c r="O344" i="2"/>
  <c r="P344" i="2" s="1"/>
  <c r="M345" i="2" s="1"/>
  <c r="J346" i="2"/>
  <c r="I347" i="2"/>
  <c r="K344" i="2"/>
  <c r="L345" i="2"/>
  <c r="N204" i="22" l="1"/>
  <c r="N220" i="21"/>
  <c r="L220" i="21" s="1"/>
  <c r="G175" i="15"/>
  <c r="O194" i="14"/>
  <c r="P194" i="14" s="1"/>
  <c r="M195" i="14" s="1"/>
  <c r="I368" i="22"/>
  <c r="J367" i="22"/>
  <c r="K366" i="22" s="1"/>
  <c r="J366" i="21"/>
  <c r="K365" i="21" s="1"/>
  <c r="I367" i="21"/>
  <c r="K357" i="14"/>
  <c r="P347" i="11"/>
  <c r="O347" i="11"/>
  <c r="I348" i="11"/>
  <c r="J347" i="11"/>
  <c r="N347" i="11"/>
  <c r="M347" i="11"/>
  <c r="L346" i="11"/>
  <c r="K345" i="11"/>
  <c r="N347" i="10"/>
  <c r="J347" i="10"/>
  <c r="M347" i="10"/>
  <c r="I348" i="10"/>
  <c r="P347" i="10"/>
  <c r="O347" i="10"/>
  <c r="K345" i="10"/>
  <c r="L346" i="10"/>
  <c r="N345" i="2"/>
  <c r="O345" i="2" s="1"/>
  <c r="P345" i="2" s="1"/>
  <c r="M346" i="2" s="1"/>
  <c r="L346" i="2"/>
  <c r="K345" i="2"/>
  <c r="J347" i="2"/>
  <c r="I348" i="2"/>
  <c r="L204" i="22" l="1"/>
  <c r="I185" i="15" s="1"/>
  <c r="H201" i="15"/>
  <c r="N195" i="14"/>
  <c r="L195" i="14" s="1"/>
  <c r="I369" i="22"/>
  <c r="J368" i="22"/>
  <c r="K367" i="22" s="1"/>
  <c r="J367" i="21"/>
  <c r="K366" i="21" s="1"/>
  <c r="I368" i="21"/>
  <c r="K358" i="14"/>
  <c r="L347" i="11"/>
  <c r="K346" i="11"/>
  <c r="P348" i="11"/>
  <c r="O348" i="11"/>
  <c r="I349" i="11"/>
  <c r="N348" i="11"/>
  <c r="J348" i="11"/>
  <c r="M348" i="11"/>
  <c r="N348" i="10"/>
  <c r="J348" i="10"/>
  <c r="P348" i="10"/>
  <c r="O348" i="10"/>
  <c r="M348" i="10"/>
  <c r="I349" i="10"/>
  <c r="K346" i="10"/>
  <c r="L347" i="10"/>
  <c r="N346" i="2"/>
  <c r="O346" i="2" s="1"/>
  <c r="P346" i="2" s="1"/>
  <c r="M347" i="2" s="1"/>
  <c r="K346" i="2"/>
  <c r="L347" i="2"/>
  <c r="I349" i="2"/>
  <c r="J348" i="2"/>
  <c r="O204" i="22" l="1"/>
  <c r="P204" i="22" s="1"/>
  <c r="M205" i="22" s="1"/>
  <c r="O220" i="21"/>
  <c r="P220" i="21" s="1"/>
  <c r="M221" i="21" s="1"/>
  <c r="G176" i="15"/>
  <c r="O195" i="14"/>
  <c r="P195" i="14" s="1"/>
  <c r="M196" i="14" s="1"/>
  <c r="I370" i="22"/>
  <c r="J369" i="22"/>
  <c r="K368" i="22" s="1"/>
  <c r="J368" i="21"/>
  <c r="K367" i="21" s="1"/>
  <c r="I369" i="21"/>
  <c r="K359" i="14"/>
  <c r="L348" i="11"/>
  <c r="K347" i="11"/>
  <c r="P349" i="11"/>
  <c r="O349" i="11"/>
  <c r="I350" i="11"/>
  <c r="N349" i="11"/>
  <c r="M349" i="11"/>
  <c r="J349" i="11"/>
  <c r="N349" i="10"/>
  <c r="J349" i="10"/>
  <c r="M349" i="10"/>
  <c r="I350" i="10"/>
  <c r="P349" i="10"/>
  <c r="O349" i="10"/>
  <c r="K347" i="10"/>
  <c r="L348" i="10"/>
  <c r="N347" i="2"/>
  <c r="O347" i="2" s="1"/>
  <c r="P347" i="2" s="1"/>
  <c r="M348" i="2" s="1"/>
  <c r="K347" i="2"/>
  <c r="L348" i="2"/>
  <c r="I350" i="2"/>
  <c r="J349" i="2"/>
  <c r="N205" i="22" l="1"/>
  <c r="N221" i="21"/>
  <c r="L221" i="21" s="1"/>
  <c r="N196" i="14"/>
  <c r="L196" i="14" s="1"/>
  <c r="I371" i="22"/>
  <c r="J370" i="22"/>
  <c r="K369" i="22" s="1"/>
  <c r="J369" i="21"/>
  <c r="K368" i="21" s="1"/>
  <c r="I370" i="21"/>
  <c r="K360" i="14"/>
  <c r="L349" i="11"/>
  <c r="K348" i="11"/>
  <c r="P350" i="11"/>
  <c r="O350" i="11"/>
  <c r="I351" i="11"/>
  <c r="N350" i="11"/>
  <c r="J350" i="11"/>
  <c r="M350" i="11"/>
  <c r="I351" i="10"/>
  <c r="N350" i="10"/>
  <c r="J350" i="10"/>
  <c r="P350" i="10"/>
  <c r="O350" i="10"/>
  <c r="M350" i="10"/>
  <c r="K348" i="10"/>
  <c r="L349" i="10"/>
  <c r="N348" i="2"/>
  <c r="O348" i="2" s="1"/>
  <c r="P348" i="2" s="1"/>
  <c r="M349" i="2" s="1"/>
  <c r="I351" i="2"/>
  <c r="J350" i="2"/>
  <c r="K348" i="2"/>
  <c r="L349" i="2"/>
  <c r="L205" i="22" l="1"/>
  <c r="I186" i="15" s="1"/>
  <c r="H202" i="15"/>
  <c r="G177" i="15"/>
  <c r="O196" i="14"/>
  <c r="P196" i="14" s="1"/>
  <c r="M197" i="14" s="1"/>
  <c r="I372" i="22"/>
  <c r="J371" i="22"/>
  <c r="K370" i="22" s="1"/>
  <c r="J370" i="21"/>
  <c r="K369" i="21" s="1"/>
  <c r="I371" i="21"/>
  <c r="K361" i="14"/>
  <c r="L350" i="11"/>
  <c r="K349" i="11"/>
  <c r="P351" i="11"/>
  <c r="O351" i="11"/>
  <c r="I352" i="11"/>
  <c r="N351" i="11"/>
  <c r="M351" i="11"/>
  <c r="J351" i="11"/>
  <c r="I352" i="10"/>
  <c r="M351" i="10"/>
  <c r="O351" i="10"/>
  <c r="N351" i="10"/>
  <c r="J351" i="10"/>
  <c r="P351" i="10"/>
  <c r="K349" i="10"/>
  <c r="L350" i="10"/>
  <c r="N349" i="2"/>
  <c r="O349" i="2"/>
  <c r="P349" i="2" s="1"/>
  <c r="M350" i="2" s="1"/>
  <c r="I352" i="2"/>
  <c r="J351" i="2"/>
  <c r="K349" i="2"/>
  <c r="L350" i="2"/>
  <c r="O221" i="21" l="1"/>
  <c r="P221" i="21" s="1"/>
  <c r="M222" i="21" s="1"/>
  <c r="O205" i="22"/>
  <c r="P205" i="22" s="1"/>
  <c r="M206" i="22" s="1"/>
  <c r="N222" i="21"/>
  <c r="N197" i="14"/>
  <c r="L197" i="14" s="1"/>
  <c r="I373" i="22"/>
  <c r="J372" i="22"/>
  <c r="K371" i="22" s="1"/>
  <c r="J371" i="21"/>
  <c r="K370" i="21" s="1"/>
  <c r="I372" i="21"/>
  <c r="K362" i="14"/>
  <c r="L351" i="11"/>
  <c r="K350" i="11"/>
  <c r="P352" i="11"/>
  <c r="O352" i="11"/>
  <c r="I353" i="11"/>
  <c r="N352" i="11"/>
  <c r="J352" i="11"/>
  <c r="M352" i="11"/>
  <c r="K350" i="10"/>
  <c r="L351" i="10"/>
  <c r="I353" i="10"/>
  <c r="M352" i="10"/>
  <c r="O352" i="10"/>
  <c r="N352" i="10"/>
  <c r="J352" i="10"/>
  <c r="P352" i="10"/>
  <c r="N350" i="2"/>
  <c r="O350" i="2" s="1"/>
  <c r="P350" i="2" s="1"/>
  <c r="M351" i="2" s="1"/>
  <c r="K350" i="2"/>
  <c r="L351" i="2"/>
  <c r="I353" i="2"/>
  <c r="J352" i="2"/>
  <c r="L222" i="21" l="1"/>
  <c r="N206" i="22"/>
  <c r="H203" i="15"/>
  <c r="G178" i="15"/>
  <c r="O197" i="14"/>
  <c r="P197" i="14" s="1"/>
  <c r="M198" i="14" s="1"/>
  <c r="I374" i="22"/>
  <c r="J373" i="22"/>
  <c r="K372" i="22" s="1"/>
  <c r="J372" i="21"/>
  <c r="K371" i="21" s="1"/>
  <c r="I373" i="21"/>
  <c r="K363" i="14"/>
  <c r="L352" i="11"/>
  <c r="K351" i="11"/>
  <c r="P353" i="11"/>
  <c r="O353" i="11"/>
  <c r="I354" i="11"/>
  <c r="N353" i="11"/>
  <c r="M353" i="11"/>
  <c r="J353" i="11"/>
  <c r="I354" i="10"/>
  <c r="M353" i="10"/>
  <c r="P353" i="10"/>
  <c r="O353" i="10"/>
  <c r="N353" i="10"/>
  <c r="J353" i="10"/>
  <c r="L352" i="10"/>
  <c r="K351" i="10"/>
  <c r="N351" i="2"/>
  <c r="O351" i="2" s="1"/>
  <c r="P351" i="2" s="1"/>
  <c r="M352" i="2" s="1"/>
  <c r="K351" i="2"/>
  <c r="L352" i="2"/>
  <c r="I354" i="2"/>
  <c r="J353" i="2"/>
  <c r="L206" i="22" l="1"/>
  <c r="I187" i="15" s="1"/>
  <c r="O222" i="21"/>
  <c r="P222" i="21" s="1"/>
  <c r="M223" i="21" s="1"/>
  <c r="N198" i="14"/>
  <c r="L198" i="14" s="1"/>
  <c r="I375" i="22"/>
  <c r="J374" i="22"/>
  <c r="K373" i="22" s="1"/>
  <c r="J373" i="21"/>
  <c r="K372" i="21" s="1"/>
  <c r="I374" i="21"/>
  <c r="K364" i="14"/>
  <c r="L353" i="11"/>
  <c r="K352" i="11"/>
  <c r="P354" i="11"/>
  <c r="O354" i="11"/>
  <c r="I355" i="11"/>
  <c r="N354" i="11"/>
  <c r="J354" i="11"/>
  <c r="M354" i="11"/>
  <c r="K352" i="10"/>
  <c r="L353" i="10"/>
  <c r="I355" i="10"/>
  <c r="M354" i="10"/>
  <c r="P354" i="10"/>
  <c r="O354" i="10"/>
  <c r="N354" i="10"/>
  <c r="J354" i="10"/>
  <c r="N352" i="2"/>
  <c r="O352" i="2" s="1"/>
  <c r="P352" i="2" s="1"/>
  <c r="M353" i="2" s="1"/>
  <c r="I355" i="2"/>
  <c r="J354" i="2"/>
  <c r="K352" i="2"/>
  <c r="L353" i="2"/>
  <c r="O206" i="22" l="1"/>
  <c r="P206" i="22" s="1"/>
  <c r="M207" i="22" s="1"/>
  <c r="N223" i="21"/>
  <c r="L223" i="21" s="1"/>
  <c r="G179" i="15"/>
  <c r="O198" i="14"/>
  <c r="P198" i="14" s="1"/>
  <c r="M199" i="14" s="1"/>
  <c r="I376" i="22"/>
  <c r="J375" i="22"/>
  <c r="K374" i="22" s="1"/>
  <c r="J374" i="21"/>
  <c r="K373" i="21" s="1"/>
  <c r="I375" i="21"/>
  <c r="K365" i="14"/>
  <c r="L354" i="11"/>
  <c r="K353" i="11"/>
  <c r="P355" i="11"/>
  <c r="O355" i="11"/>
  <c r="I356" i="11"/>
  <c r="N355" i="11"/>
  <c r="M355" i="11"/>
  <c r="J355" i="11"/>
  <c r="L354" i="10"/>
  <c r="K353" i="10"/>
  <c r="I356" i="10"/>
  <c r="M355" i="10"/>
  <c r="P355" i="10"/>
  <c r="O355" i="10"/>
  <c r="N355" i="10"/>
  <c r="J355" i="10"/>
  <c r="N353" i="2"/>
  <c r="O353" i="2" s="1"/>
  <c r="P353" i="2" s="1"/>
  <c r="M354" i="2" s="1"/>
  <c r="J355" i="2"/>
  <c r="I356" i="2"/>
  <c r="L354" i="2"/>
  <c r="K353" i="2"/>
  <c r="N207" i="22" l="1"/>
  <c r="H204" i="15"/>
  <c r="N199" i="14"/>
  <c r="L199" i="14" s="1"/>
  <c r="I377" i="22"/>
  <c r="J376" i="22"/>
  <c r="K375" i="22" s="1"/>
  <c r="J375" i="21"/>
  <c r="K374" i="21" s="1"/>
  <c r="I376" i="21"/>
  <c r="K366" i="14"/>
  <c r="L355" i="11"/>
  <c r="K354" i="11"/>
  <c r="P356" i="11"/>
  <c r="O356" i="11"/>
  <c r="I357" i="11"/>
  <c r="N356" i="11"/>
  <c r="J356" i="11"/>
  <c r="M356" i="11"/>
  <c r="L355" i="10"/>
  <c r="K354" i="10"/>
  <c r="I357" i="10"/>
  <c r="M356" i="10"/>
  <c r="P356" i="10"/>
  <c r="O356" i="10"/>
  <c r="N356" i="10"/>
  <c r="J356" i="10"/>
  <c r="N354" i="2"/>
  <c r="O354" i="2" s="1"/>
  <c r="P354" i="2" s="1"/>
  <c r="M355" i="2" s="1"/>
  <c r="L355" i="2"/>
  <c r="K354" i="2"/>
  <c r="I357" i="2"/>
  <c r="J356" i="2"/>
  <c r="L207" i="22" l="1"/>
  <c r="I188" i="15" s="1"/>
  <c r="O223" i="21"/>
  <c r="P223" i="21" s="1"/>
  <c r="M224" i="21" s="1"/>
  <c r="G180" i="15"/>
  <c r="O199" i="14"/>
  <c r="P199" i="14" s="1"/>
  <c r="M200" i="14" s="1"/>
  <c r="I378" i="22"/>
  <c r="J377" i="22"/>
  <c r="K376" i="22" s="1"/>
  <c r="J376" i="21"/>
  <c r="K375" i="21" s="1"/>
  <c r="I377" i="21"/>
  <c r="K367" i="14"/>
  <c r="L356" i="11"/>
  <c r="K355" i="11"/>
  <c r="P357" i="11"/>
  <c r="O357" i="11"/>
  <c r="I358" i="11"/>
  <c r="N357" i="11"/>
  <c r="M357" i="11"/>
  <c r="J357" i="11"/>
  <c r="L356" i="10"/>
  <c r="K355" i="10"/>
  <c r="I358" i="10"/>
  <c r="M357" i="10"/>
  <c r="P357" i="10"/>
  <c r="O357" i="10"/>
  <c r="N357" i="10"/>
  <c r="J357" i="10"/>
  <c r="N355" i="2"/>
  <c r="O355" i="2" s="1"/>
  <c r="P355" i="2" s="1"/>
  <c r="M356" i="2" s="1"/>
  <c r="L356" i="2"/>
  <c r="K355" i="2"/>
  <c r="J357" i="2"/>
  <c r="I358" i="2"/>
  <c r="O207" i="22" l="1"/>
  <c r="P207" i="22" s="1"/>
  <c r="M208" i="22" s="1"/>
  <c r="N224" i="21"/>
  <c r="L224" i="21" s="1"/>
  <c r="N200" i="14"/>
  <c r="L200" i="14" s="1"/>
  <c r="I379" i="22"/>
  <c r="J378" i="22"/>
  <c r="K377" i="22" s="1"/>
  <c r="J377" i="21"/>
  <c r="K376" i="21" s="1"/>
  <c r="I378" i="21"/>
  <c r="K368" i="14"/>
  <c r="L357" i="11"/>
  <c r="K356" i="11"/>
  <c r="P358" i="11"/>
  <c r="O358" i="11"/>
  <c r="I359" i="11"/>
  <c r="N358" i="11"/>
  <c r="J358" i="11"/>
  <c r="M358" i="11"/>
  <c r="L357" i="10"/>
  <c r="K356" i="10"/>
  <c r="I359" i="10"/>
  <c r="M358" i="10"/>
  <c r="P358" i="10"/>
  <c r="O358" i="10"/>
  <c r="N358" i="10"/>
  <c r="J358" i="10"/>
  <c r="N356" i="2"/>
  <c r="O356" i="2" s="1"/>
  <c r="P356" i="2" s="1"/>
  <c r="M357" i="2" s="1"/>
  <c r="I359" i="2"/>
  <c r="J358" i="2"/>
  <c r="L357" i="2"/>
  <c r="K356" i="2"/>
  <c r="N208" i="22" l="1"/>
  <c r="H205" i="15"/>
  <c r="G181" i="15"/>
  <c r="O200" i="14"/>
  <c r="P200" i="14" s="1"/>
  <c r="M201" i="14" s="1"/>
  <c r="I380" i="22"/>
  <c r="J379" i="22"/>
  <c r="K378" i="22" s="1"/>
  <c r="J378" i="21"/>
  <c r="K377" i="21" s="1"/>
  <c r="I379" i="21"/>
  <c r="K369" i="14"/>
  <c r="L358" i="11"/>
  <c r="K357" i="11"/>
  <c r="P359" i="11"/>
  <c r="O359" i="11"/>
  <c r="I360" i="11"/>
  <c r="N359" i="11"/>
  <c r="M359" i="11"/>
  <c r="J359" i="11"/>
  <c r="L358" i="10"/>
  <c r="K357" i="10"/>
  <c r="I360" i="10"/>
  <c r="M359" i="10"/>
  <c r="P359" i="10"/>
  <c r="O359" i="10"/>
  <c r="N359" i="10"/>
  <c r="J359" i="10"/>
  <c r="N357" i="2"/>
  <c r="O357" i="2" s="1"/>
  <c r="P357" i="2" s="1"/>
  <c r="M358" i="2" s="1"/>
  <c r="L358" i="2"/>
  <c r="K357" i="2"/>
  <c r="J359" i="2"/>
  <c r="I360" i="2"/>
  <c r="O224" i="21" l="1"/>
  <c r="P224" i="21" s="1"/>
  <c r="M225" i="21" s="1"/>
  <c r="L208" i="22"/>
  <c r="I189" i="15" s="1"/>
  <c r="N201" i="14"/>
  <c r="L201" i="14" s="1"/>
  <c r="I381" i="22"/>
  <c r="J380" i="22"/>
  <c r="K379" i="22" s="1"/>
  <c r="J379" i="21"/>
  <c r="K378" i="21" s="1"/>
  <c r="I380" i="21"/>
  <c r="K370" i="14"/>
  <c r="L359" i="11"/>
  <c r="K358" i="11"/>
  <c r="P360" i="11"/>
  <c r="O360" i="11"/>
  <c r="I361" i="11"/>
  <c r="N360" i="11"/>
  <c r="J360" i="11"/>
  <c r="M360" i="11"/>
  <c r="L359" i="10"/>
  <c r="K358" i="10"/>
  <c r="I361" i="10"/>
  <c r="M360" i="10"/>
  <c r="P360" i="10"/>
  <c r="O360" i="10"/>
  <c r="N360" i="10"/>
  <c r="J360" i="10"/>
  <c r="N358" i="2"/>
  <c r="O358" i="2" s="1"/>
  <c r="P358" i="2" s="1"/>
  <c r="M359" i="2" s="1"/>
  <c r="K358" i="2"/>
  <c r="L359" i="2"/>
  <c r="I361" i="2"/>
  <c r="J360" i="2"/>
  <c r="N225" i="21" l="1"/>
  <c r="H206" i="15" s="1"/>
  <c r="L225" i="21"/>
  <c r="O208" i="22"/>
  <c r="P208" i="22" s="1"/>
  <c r="M209" i="22" s="1"/>
  <c r="O225" i="21"/>
  <c r="P225" i="21" s="1"/>
  <c r="M226" i="21" s="1"/>
  <c r="G182" i="15"/>
  <c r="O201" i="14"/>
  <c r="P201" i="14" s="1"/>
  <c r="M202" i="14" s="1"/>
  <c r="I382" i="22"/>
  <c r="J381" i="22"/>
  <c r="K380" i="22" s="1"/>
  <c r="J380" i="21"/>
  <c r="K379" i="21" s="1"/>
  <c r="I381" i="21"/>
  <c r="K371" i="14"/>
  <c r="L360" i="11"/>
  <c r="K359" i="11"/>
  <c r="P361" i="11"/>
  <c r="O361" i="11"/>
  <c r="I362" i="11"/>
  <c r="N361" i="11"/>
  <c r="M361" i="11"/>
  <c r="J361" i="11"/>
  <c r="L360" i="10"/>
  <c r="K359" i="10"/>
  <c r="I362" i="10"/>
  <c r="M361" i="10"/>
  <c r="P361" i="10"/>
  <c r="O361" i="10"/>
  <c r="N361" i="10"/>
  <c r="J361" i="10"/>
  <c r="N359" i="2"/>
  <c r="O359" i="2" s="1"/>
  <c r="P359" i="2" s="1"/>
  <c r="M360" i="2" s="1"/>
  <c r="I362" i="2"/>
  <c r="J361" i="2"/>
  <c r="K359" i="2"/>
  <c r="L360" i="2"/>
  <c r="N209" i="22" l="1"/>
  <c r="N226" i="21"/>
  <c r="L226" i="21" s="1"/>
  <c r="N202" i="14"/>
  <c r="L202" i="14" s="1"/>
  <c r="I383" i="22"/>
  <c r="J382" i="22"/>
  <c r="K381" i="22" s="1"/>
  <c r="J381" i="21"/>
  <c r="K380" i="21" s="1"/>
  <c r="I382" i="21"/>
  <c r="K372" i="14"/>
  <c r="L361" i="11"/>
  <c r="K360" i="11"/>
  <c r="P362" i="11"/>
  <c r="O362" i="11"/>
  <c r="I363" i="11"/>
  <c r="N362" i="11"/>
  <c r="J362" i="11"/>
  <c r="M362" i="11"/>
  <c r="L361" i="10"/>
  <c r="K360" i="10"/>
  <c r="I363" i="10"/>
  <c r="M362" i="10"/>
  <c r="P362" i="10"/>
  <c r="O362" i="10"/>
  <c r="N362" i="10"/>
  <c r="J362" i="10"/>
  <c r="N360" i="2"/>
  <c r="O360" i="2"/>
  <c r="P360" i="2" s="1"/>
  <c r="M361" i="2" s="1"/>
  <c r="K360" i="2"/>
  <c r="L361" i="2"/>
  <c r="I363" i="2"/>
  <c r="J362" i="2"/>
  <c r="L209" i="22" l="1"/>
  <c r="I190" i="15" s="1"/>
  <c r="H207" i="15"/>
  <c r="G183" i="15"/>
  <c r="O202" i="14"/>
  <c r="P202" i="14" s="1"/>
  <c r="M203" i="14" s="1"/>
  <c r="I384" i="22"/>
  <c r="J383" i="22"/>
  <c r="K382" i="22" s="1"/>
  <c r="J382" i="21"/>
  <c r="K381" i="21" s="1"/>
  <c r="I383" i="21"/>
  <c r="K373" i="14"/>
  <c r="L362" i="11"/>
  <c r="K361" i="11"/>
  <c r="P363" i="11"/>
  <c r="O363" i="11"/>
  <c r="I364" i="11"/>
  <c r="N363" i="11"/>
  <c r="M363" i="11"/>
  <c r="J363" i="11"/>
  <c r="L362" i="10"/>
  <c r="K361" i="10"/>
  <c r="I364" i="10"/>
  <c r="M363" i="10"/>
  <c r="P363" i="10"/>
  <c r="O363" i="10"/>
  <c r="N363" i="10"/>
  <c r="J363" i="10"/>
  <c r="N361" i="2"/>
  <c r="O361" i="2"/>
  <c r="P361" i="2" s="1"/>
  <c r="M362" i="2" s="1"/>
  <c r="I364" i="2"/>
  <c r="J363" i="2"/>
  <c r="K361" i="2"/>
  <c r="L362" i="2"/>
  <c r="O209" i="22" l="1"/>
  <c r="P209" i="22" s="1"/>
  <c r="M210" i="22" s="1"/>
  <c r="O226" i="21"/>
  <c r="P226" i="21" s="1"/>
  <c r="M227" i="21" s="1"/>
  <c r="N203" i="14"/>
  <c r="L203" i="14" s="1"/>
  <c r="I385" i="22"/>
  <c r="J384" i="22"/>
  <c r="J383" i="21"/>
  <c r="K382" i="21" s="1"/>
  <c r="I384" i="21"/>
  <c r="K374" i="14"/>
  <c r="L363" i="11"/>
  <c r="K362" i="11"/>
  <c r="P364" i="11"/>
  <c r="O364" i="11"/>
  <c r="I365" i="11"/>
  <c r="N364" i="11"/>
  <c r="J364" i="11"/>
  <c r="M364" i="11"/>
  <c r="I365" i="10"/>
  <c r="M364" i="10"/>
  <c r="P364" i="10"/>
  <c r="O364" i="10"/>
  <c r="N364" i="10"/>
  <c r="J364" i="10"/>
  <c r="L363" i="10"/>
  <c r="K362" i="10"/>
  <c r="N362" i="2"/>
  <c r="O362" i="2"/>
  <c r="P362" i="2" s="1"/>
  <c r="M363" i="2" s="1"/>
  <c r="L363" i="2"/>
  <c r="K362" i="2"/>
  <c r="J364" i="2"/>
  <c r="I365" i="2"/>
  <c r="N210" i="22" l="1"/>
  <c r="N227" i="21"/>
  <c r="L227" i="21" s="1"/>
  <c r="G184" i="15"/>
  <c r="O203" i="14"/>
  <c r="P203" i="14" s="1"/>
  <c r="M204" i="14" s="1"/>
  <c r="K383" i="22"/>
  <c r="I386" i="22"/>
  <c r="J385" i="22"/>
  <c r="K384" i="22" s="1"/>
  <c r="J384" i="21"/>
  <c r="I385" i="21"/>
  <c r="K375" i="14"/>
  <c r="L364" i="11"/>
  <c r="K363" i="11"/>
  <c r="P365" i="11"/>
  <c r="O365" i="11"/>
  <c r="I366" i="11"/>
  <c r="N365" i="11"/>
  <c r="M365" i="11"/>
  <c r="J365" i="11"/>
  <c r="L364" i="10"/>
  <c r="K363" i="10"/>
  <c r="I366" i="10"/>
  <c r="M365" i="10"/>
  <c r="P365" i="10"/>
  <c r="O365" i="10"/>
  <c r="N365" i="10"/>
  <c r="J365" i="10"/>
  <c r="N363" i="2"/>
  <c r="O363" i="2" s="1"/>
  <c r="P363" i="2" s="1"/>
  <c r="M364" i="2" s="1"/>
  <c r="L364" i="2"/>
  <c r="K363" i="2"/>
  <c r="J365" i="2"/>
  <c r="I366" i="2"/>
  <c r="L210" i="22" l="1"/>
  <c r="I191" i="15" s="1"/>
  <c r="H208" i="15"/>
  <c r="N204" i="14"/>
  <c r="L204" i="14" s="1"/>
  <c r="K383" i="21"/>
  <c r="I387" i="22"/>
  <c r="J386" i="22"/>
  <c r="K385" i="22" s="1"/>
  <c r="J385" i="21"/>
  <c r="K384" i="21" s="1"/>
  <c r="I386" i="21"/>
  <c r="K376" i="14"/>
  <c r="L365" i="11"/>
  <c r="K364" i="11"/>
  <c r="P366" i="11"/>
  <c r="O366" i="11"/>
  <c r="I367" i="11"/>
  <c r="N366" i="11"/>
  <c r="J366" i="11"/>
  <c r="M366" i="11"/>
  <c r="I367" i="10"/>
  <c r="M366" i="10"/>
  <c r="P366" i="10"/>
  <c r="O366" i="10"/>
  <c r="N366" i="10"/>
  <c r="J366" i="10"/>
  <c r="L365" i="10"/>
  <c r="K364" i="10"/>
  <c r="N364" i="2"/>
  <c r="O364" i="2"/>
  <c r="P364" i="2" s="1"/>
  <c r="M365" i="2" s="1"/>
  <c r="L365" i="2"/>
  <c r="K364" i="2"/>
  <c r="J366" i="2"/>
  <c r="I367" i="2"/>
  <c r="O227" i="21" l="1"/>
  <c r="P227" i="21" s="1"/>
  <c r="M228" i="21" s="1"/>
  <c r="O210" i="22"/>
  <c r="P210" i="22" s="1"/>
  <c r="M211" i="22" s="1"/>
  <c r="G185" i="15"/>
  <c r="O204" i="14"/>
  <c r="P204" i="14" s="1"/>
  <c r="M205" i="14" s="1"/>
  <c r="J387" i="22"/>
  <c r="K386" i="22" s="1"/>
  <c r="J386" i="21"/>
  <c r="K385" i="21" s="1"/>
  <c r="I387" i="21"/>
  <c r="K377" i="14"/>
  <c r="L366" i="11"/>
  <c r="K365" i="11"/>
  <c r="P367" i="11"/>
  <c r="O367" i="11"/>
  <c r="I368" i="11"/>
  <c r="N367" i="11"/>
  <c r="M367" i="11"/>
  <c r="J367" i="11"/>
  <c r="L366" i="10"/>
  <c r="K365" i="10"/>
  <c r="I368" i="10"/>
  <c r="M367" i="10"/>
  <c r="P367" i="10"/>
  <c r="O367" i="10"/>
  <c r="N367" i="10"/>
  <c r="J367" i="10"/>
  <c r="N365" i="2"/>
  <c r="O365" i="2" s="1"/>
  <c r="P365" i="2" s="1"/>
  <c r="M366" i="2" s="1"/>
  <c r="K365" i="2"/>
  <c r="L366" i="2"/>
  <c r="I368" i="2"/>
  <c r="J367" i="2"/>
  <c r="N228" i="21" l="1"/>
  <c r="H209" i="15" s="1"/>
  <c r="L228" i="21"/>
  <c r="N211" i="22"/>
  <c r="O228" i="21"/>
  <c r="P228" i="21" s="1"/>
  <c r="M229" i="21" s="1"/>
  <c r="N205" i="14"/>
  <c r="L205" i="14" s="1"/>
  <c r="J387" i="21"/>
  <c r="K386" i="21" s="1"/>
  <c r="K378" i="14"/>
  <c r="L367" i="11"/>
  <c r="K366" i="11"/>
  <c r="P368" i="11"/>
  <c r="O368" i="11"/>
  <c r="I369" i="11"/>
  <c r="N368" i="11"/>
  <c r="J368" i="11"/>
  <c r="M368" i="11"/>
  <c r="L367" i="10"/>
  <c r="K366" i="10"/>
  <c r="I369" i="10"/>
  <c r="M368" i="10"/>
  <c r="P368" i="10"/>
  <c r="O368" i="10"/>
  <c r="N368" i="10"/>
  <c r="J368" i="10"/>
  <c r="N366" i="2"/>
  <c r="O366" i="2" s="1"/>
  <c r="P366" i="2" s="1"/>
  <c r="M367" i="2" s="1"/>
  <c r="I369" i="2"/>
  <c r="J368" i="2"/>
  <c r="K366" i="2"/>
  <c r="L367" i="2"/>
  <c r="L211" i="22" l="1"/>
  <c r="I192" i="15" s="1"/>
  <c r="N229" i="21"/>
  <c r="L229" i="21" s="1"/>
  <c r="G186" i="15"/>
  <c r="O205" i="14"/>
  <c r="P205" i="14" s="1"/>
  <c r="M206" i="14" s="1"/>
  <c r="K379" i="14"/>
  <c r="L368" i="11"/>
  <c r="K367" i="11"/>
  <c r="P369" i="11"/>
  <c r="O369" i="11"/>
  <c r="I370" i="11"/>
  <c r="N369" i="11"/>
  <c r="M369" i="11"/>
  <c r="J369" i="11"/>
  <c r="L368" i="10"/>
  <c r="K367" i="10"/>
  <c r="I370" i="10"/>
  <c r="M369" i="10"/>
  <c r="P369" i="10"/>
  <c r="O369" i="10"/>
  <c r="N369" i="10"/>
  <c r="J369" i="10"/>
  <c r="N367" i="2"/>
  <c r="O367" i="2"/>
  <c r="P367" i="2" s="1"/>
  <c r="M368" i="2" s="1"/>
  <c r="I370" i="2"/>
  <c r="J369" i="2"/>
  <c r="K367" i="2"/>
  <c r="L368" i="2"/>
  <c r="O211" i="22" l="1"/>
  <c r="P211" i="22" s="1"/>
  <c r="M212" i="22" s="1"/>
  <c r="H210" i="15"/>
  <c r="N206" i="14"/>
  <c r="L206" i="14" s="1"/>
  <c r="K380" i="14"/>
  <c r="L369" i="11"/>
  <c r="K368" i="11"/>
  <c r="P370" i="11"/>
  <c r="O370" i="11"/>
  <c r="I371" i="11"/>
  <c r="N370" i="11"/>
  <c r="J370" i="11"/>
  <c r="M370" i="11"/>
  <c r="L369" i="10"/>
  <c r="K368" i="10"/>
  <c r="I371" i="10"/>
  <c r="M370" i="10"/>
  <c r="P370" i="10"/>
  <c r="O370" i="10"/>
  <c r="N370" i="10"/>
  <c r="J370" i="10"/>
  <c r="N368" i="2"/>
  <c r="O368" i="2" s="1"/>
  <c r="P368" i="2" s="1"/>
  <c r="M369" i="2" s="1"/>
  <c r="L369" i="2"/>
  <c r="K368" i="2"/>
  <c r="I371" i="2"/>
  <c r="J370" i="2"/>
  <c r="N212" i="22" l="1"/>
  <c r="L212" i="22" s="1"/>
  <c r="I193" i="15" s="1"/>
  <c r="O229" i="21"/>
  <c r="P229" i="21" s="1"/>
  <c r="M230" i="21" s="1"/>
  <c r="G187" i="15"/>
  <c r="O206" i="14"/>
  <c r="P206" i="14" s="1"/>
  <c r="M207" i="14" s="1"/>
  <c r="K381" i="14"/>
  <c r="L370" i="11"/>
  <c r="K369" i="11"/>
  <c r="P371" i="11"/>
  <c r="O371" i="11"/>
  <c r="I372" i="11"/>
  <c r="N371" i="11"/>
  <c r="M371" i="11"/>
  <c r="J371" i="11"/>
  <c r="L370" i="10"/>
  <c r="K369" i="10"/>
  <c r="I372" i="10"/>
  <c r="M371" i="10"/>
  <c r="P371" i="10"/>
  <c r="O371" i="10"/>
  <c r="N371" i="10"/>
  <c r="J371" i="10"/>
  <c r="N369" i="2"/>
  <c r="O369" i="2" s="1"/>
  <c r="P369" i="2" s="1"/>
  <c r="M370" i="2" s="1"/>
  <c r="K369" i="2"/>
  <c r="L370" i="2"/>
  <c r="J371" i="2"/>
  <c r="I372" i="2"/>
  <c r="O212" i="22" l="1"/>
  <c r="P212" i="22" s="1"/>
  <c r="M213" i="22" s="1"/>
  <c r="N230" i="21"/>
  <c r="L230" i="21" s="1"/>
  <c r="N207" i="14"/>
  <c r="L207" i="14" s="1"/>
  <c r="K382" i="14"/>
  <c r="L371" i="11"/>
  <c r="K370" i="11"/>
  <c r="P372" i="11"/>
  <c r="O372" i="11"/>
  <c r="I373" i="11"/>
  <c r="N372" i="11"/>
  <c r="J372" i="11"/>
  <c r="M372" i="11"/>
  <c r="L371" i="10"/>
  <c r="K370" i="10"/>
  <c r="I373" i="10"/>
  <c r="M372" i="10"/>
  <c r="P372" i="10"/>
  <c r="O372" i="10"/>
  <c r="N372" i="10"/>
  <c r="J372" i="10"/>
  <c r="N370" i="2"/>
  <c r="O370" i="2" s="1"/>
  <c r="P370" i="2" s="1"/>
  <c r="M371" i="2" s="1"/>
  <c r="K370" i="2"/>
  <c r="L371" i="2"/>
  <c r="J372" i="2"/>
  <c r="I373" i="2"/>
  <c r="N213" i="22" l="1"/>
  <c r="L213" i="22" s="1"/>
  <c r="I194" i="15" s="1"/>
  <c r="H211" i="15"/>
  <c r="G188" i="15"/>
  <c r="O207" i="14"/>
  <c r="P207" i="14" s="1"/>
  <c r="M208" i="14" s="1"/>
  <c r="K383" i="14"/>
  <c r="L372" i="11"/>
  <c r="K371" i="11"/>
  <c r="P373" i="11"/>
  <c r="O373" i="11"/>
  <c r="I374" i="11"/>
  <c r="N373" i="11"/>
  <c r="M373" i="11"/>
  <c r="J373" i="11"/>
  <c r="L372" i="10"/>
  <c r="K371" i="10"/>
  <c r="I374" i="10"/>
  <c r="M373" i="10"/>
  <c r="P373" i="10"/>
  <c r="O373" i="10"/>
  <c r="N373" i="10"/>
  <c r="J373" i="10"/>
  <c r="N371" i="2"/>
  <c r="O371" i="2" s="1"/>
  <c r="P371" i="2" s="1"/>
  <c r="M372" i="2" s="1"/>
  <c r="I374" i="2"/>
  <c r="J373" i="2"/>
  <c r="L372" i="2"/>
  <c r="K371" i="2"/>
  <c r="O213" i="22" l="1"/>
  <c r="P213" i="22" s="1"/>
  <c r="M214" i="22" s="1"/>
  <c r="O230" i="21"/>
  <c r="P230" i="21" s="1"/>
  <c r="M231" i="21" s="1"/>
  <c r="N208" i="14"/>
  <c r="L208" i="14" s="1"/>
  <c r="K384" i="14"/>
  <c r="L373" i="11"/>
  <c r="K372" i="11"/>
  <c r="P374" i="11"/>
  <c r="O374" i="11"/>
  <c r="I375" i="11"/>
  <c r="N374" i="11"/>
  <c r="J374" i="11"/>
  <c r="M374" i="11"/>
  <c r="L373" i="10"/>
  <c r="K372" i="10"/>
  <c r="I375" i="10"/>
  <c r="M374" i="10"/>
  <c r="P374" i="10"/>
  <c r="O374" i="10"/>
  <c r="N374" i="10"/>
  <c r="J374" i="10"/>
  <c r="N372" i="2"/>
  <c r="O372" i="2" s="1"/>
  <c r="P372" i="2" s="1"/>
  <c r="M373" i="2" s="1"/>
  <c r="K372" i="2"/>
  <c r="L373" i="2"/>
  <c r="I375" i="2"/>
  <c r="J374" i="2"/>
  <c r="N214" i="22" l="1"/>
  <c r="L214" i="22" s="1"/>
  <c r="I195" i="15" s="1"/>
  <c r="N231" i="21"/>
  <c r="L231" i="21" s="1"/>
  <c r="G189" i="15"/>
  <c r="O208" i="14"/>
  <c r="P208" i="14" s="1"/>
  <c r="M209" i="14" s="1"/>
  <c r="K385" i="14"/>
  <c r="L374" i="11"/>
  <c r="K373" i="11"/>
  <c r="P375" i="11"/>
  <c r="O375" i="11"/>
  <c r="I376" i="11"/>
  <c r="N375" i="11"/>
  <c r="M375" i="11"/>
  <c r="J375" i="11"/>
  <c r="L374" i="10"/>
  <c r="K373" i="10"/>
  <c r="I376" i="10"/>
  <c r="M375" i="10"/>
  <c r="P375" i="10"/>
  <c r="O375" i="10"/>
  <c r="N375" i="10"/>
  <c r="J375" i="10"/>
  <c r="N373" i="2"/>
  <c r="O373" i="2" s="1"/>
  <c r="P373" i="2" s="1"/>
  <c r="M374" i="2" s="1"/>
  <c r="I376" i="2"/>
  <c r="J375" i="2"/>
  <c r="L374" i="2"/>
  <c r="K373" i="2"/>
  <c r="O214" i="22" l="1"/>
  <c r="P214" i="22" s="1"/>
  <c r="M215" i="22" s="1"/>
  <c r="H212" i="15"/>
  <c r="N209" i="14"/>
  <c r="L209" i="14" s="1"/>
  <c r="K386" i="14"/>
  <c r="L375" i="11"/>
  <c r="K374" i="11"/>
  <c r="P376" i="11"/>
  <c r="O376" i="11"/>
  <c r="I377" i="11"/>
  <c r="N376" i="11"/>
  <c r="J376" i="11"/>
  <c r="M376" i="11"/>
  <c r="L375" i="10"/>
  <c r="K374" i="10"/>
  <c r="I377" i="10"/>
  <c r="M376" i="10"/>
  <c r="P376" i="10"/>
  <c r="O376" i="10"/>
  <c r="N376" i="10"/>
  <c r="J376" i="10"/>
  <c r="N374" i="2"/>
  <c r="O374" i="2" s="1"/>
  <c r="P374" i="2" s="1"/>
  <c r="M375" i="2" s="1"/>
  <c r="L375" i="2"/>
  <c r="K374" i="2"/>
  <c r="J376" i="2"/>
  <c r="I377" i="2"/>
  <c r="N215" i="22" l="1"/>
  <c r="O231" i="21"/>
  <c r="P231" i="21" s="1"/>
  <c r="M232" i="21" s="1"/>
  <c r="G190" i="15"/>
  <c r="K190" i="15" s="1"/>
  <c r="M190" i="15" s="1"/>
  <c r="A191" i="15" s="1"/>
  <c r="O209" i="14"/>
  <c r="P209" i="14" s="1"/>
  <c r="M210" i="14" s="1"/>
  <c r="K116" i="15"/>
  <c r="M116" i="15" s="1"/>
  <c r="A117" i="15" s="1"/>
  <c r="K148" i="15"/>
  <c r="M148" i="15" s="1"/>
  <c r="A149" i="15" s="1"/>
  <c r="K180" i="15"/>
  <c r="M180" i="15" s="1"/>
  <c r="A181" i="15" s="1"/>
  <c r="K140" i="15"/>
  <c r="M140" i="15" s="1"/>
  <c r="A141" i="15" s="1"/>
  <c r="K172" i="15"/>
  <c r="M172" i="15" s="1"/>
  <c r="A173" i="15" s="1"/>
  <c r="K132" i="15"/>
  <c r="M132" i="15" s="1"/>
  <c r="A133" i="15" s="1"/>
  <c r="K164" i="15"/>
  <c r="M164" i="15" s="1"/>
  <c r="A165" i="15" s="1"/>
  <c r="K124" i="15"/>
  <c r="M124" i="15" s="1"/>
  <c r="A125" i="15" s="1"/>
  <c r="K156" i="15"/>
  <c r="M156" i="15" s="1"/>
  <c r="A157" i="15" s="1"/>
  <c r="K188" i="15"/>
  <c r="M188" i="15" s="1"/>
  <c r="A189" i="15" s="1"/>
  <c r="K182" i="15"/>
  <c r="M182" i="15" s="1"/>
  <c r="A183" i="15" s="1"/>
  <c r="K150" i="15"/>
  <c r="M150" i="15" s="1"/>
  <c r="A151" i="15" s="1"/>
  <c r="K118" i="15"/>
  <c r="M118" i="15" s="1"/>
  <c r="A119" i="15" s="1"/>
  <c r="K189" i="15"/>
  <c r="M189" i="15" s="1"/>
  <c r="A190" i="15" s="1"/>
  <c r="K125" i="15"/>
  <c r="M125" i="15" s="1"/>
  <c r="A126" i="15" s="1"/>
  <c r="K131" i="15"/>
  <c r="M131" i="15" s="1"/>
  <c r="A132" i="15" s="1"/>
  <c r="K186" i="15"/>
  <c r="M186" i="15" s="1"/>
  <c r="A187" i="15" s="1"/>
  <c r="K154" i="15"/>
  <c r="M154" i="15" s="1"/>
  <c r="A155" i="15" s="1"/>
  <c r="K122" i="15"/>
  <c r="M122" i="15" s="1"/>
  <c r="A123" i="15" s="1"/>
  <c r="K165" i="15"/>
  <c r="M165" i="15" s="1"/>
  <c r="A166" i="15" s="1"/>
  <c r="K171" i="15"/>
  <c r="M171" i="15" s="1"/>
  <c r="A172" i="15" s="1"/>
  <c r="K168" i="15"/>
  <c r="M168" i="15" s="1"/>
  <c r="A169" i="15" s="1"/>
  <c r="K136" i="15"/>
  <c r="M136" i="15" s="1"/>
  <c r="A137" i="15" s="1"/>
  <c r="K158" i="15"/>
  <c r="M158" i="15" s="1"/>
  <c r="A159" i="15" s="1"/>
  <c r="K126" i="15"/>
  <c r="M126" i="15" s="1"/>
  <c r="A127" i="15" s="1"/>
  <c r="K141" i="15"/>
  <c r="M141" i="15" s="1"/>
  <c r="A142" i="15" s="1"/>
  <c r="K147" i="15"/>
  <c r="M147" i="15" s="1"/>
  <c r="A148" i="15" s="1"/>
  <c r="K162" i="15"/>
  <c r="M162" i="15" s="1"/>
  <c r="A163" i="15" s="1"/>
  <c r="K130" i="15"/>
  <c r="M130" i="15" s="1"/>
  <c r="A131" i="15" s="1"/>
  <c r="K181" i="15"/>
  <c r="M181" i="15" s="1"/>
  <c r="A182" i="15" s="1"/>
  <c r="K117" i="15"/>
  <c r="M117" i="15" s="1"/>
  <c r="A118" i="15" s="1"/>
  <c r="K187" i="15"/>
  <c r="M187" i="15" s="1"/>
  <c r="A188" i="15" s="1"/>
  <c r="K123" i="15"/>
  <c r="M123" i="15" s="1"/>
  <c r="A124" i="15" s="1"/>
  <c r="K176" i="15"/>
  <c r="M176" i="15" s="1"/>
  <c r="A177" i="15" s="1"/>
  <c r="K144" i="15"/>
  <c r="M144" i="15" s="1"/>
  <c r="A145" i="15" s="1"/>
  <c r="K166" i="15"/>
  <c r="M166" i="15" s="1"/>
  <c r="A167" i="15" s="1"/>
  <c r="K134" i="15"/>
  <c r="M134" i="15" s="1"/>
  <c r="A135" i="15" s="1"/>
  <c r="K157" i="15"/>
  <c r="M157" i="15" s="1"/>
  <c r="A158" i="15" s="1"/>
  <c r="K163" i="15"/>
  <c r="M163" i="15" s="1"/>
  <c r="A164" i="15" s="1"/>
  <c r="K170" i="15"/>
  <c r="M170" i="15" s="1"/>
  <c r="A171" i="15" s="1"/>
  <c r="K138" i="15"/>
  <c r="M138" i="15" s="1"/>
  <c r="A139" i="15" s="1"/>
  <c r="K133" i="15"/>
  <c r="M133" i="15" s="1"/>
  <c r="A134" i="15" s="1"/>
  <c r="K139" i="15"/>
  <c r="M139" i="15" s="1"/>
  <c r="A140" i="15" s="1"/>
  <c r="K184" i="15"/>
  <c r="M184" i="15" s="1"/>
  <c r="A185" i="15" s="1"/>
  <c r="K152" i="15"/>
  <c r="M152" i="15" s="1"/>
  <c r="A153" i="15" s="1"/>
  <c r="K120" i="15"/>
  <c r="M120" i="15" s="1"/>
  <c r="A121" i="15" s="1"/>
  <c r="G9" i="15"/>
  <c r="K174" i="15"/>
  <c r="M174" i="15" s="1"/>
  <c r="A175" i="15" s="1"/>
  <c r="K173" i="15"/>
  <c r="M173" i="15" s="1"/>
  <c r="A174" i="15" s="1"/>
  <c r="K179" i="15"/>
  <c r="M179" i="15" s="1"/>
  <c r="A180" i="15" s="1"/>
  <c r="K146" i="15"/>
  <c r="M146" i="15" s="1"/>
  <c r="A147" i="15" s="1"/>
  <c r="K160" i="15"/>
  <c r="M160" i="15" s="1"/>
  <c r="A161" i="15" s="1"/>
  <c r="K142" i="15"/>
  <c r="M142" i="15" s="1"/>
  <c r="A143" i="15" s="1"/>
  <c r="K115" i="15"/>
  <c r="M115" i="15" s="1"/>
  <c r="A116" i="15" s="1"/>
  <c r="K178" i="15"/>
  <c r="M178" i="15" s="1"/>
  <c r="A179" i="15" s="1"/>
  <c r="K149" i="15"/>
  <c r="M149" i="15" s="1"/>
  <c r="A150" i="15" s="1"/>
  <c r="K155" i="15"/>
  <c r="M155" i="15" s="1"/>
  <c r="A156" i="15" s="1"/>
  <c r="K128" i="15"/>
  <c r="M128" i="15" s="1"/>
  <c r="A129" i="15" s="1"/>
  <c r="K135" i="15"/>
  <c r="M135" i="15" s="1"/>
  <c r="A136" i="15" s="1"/>
  <c r="K129" i="15"/>
  <c r="M129" i="15" s="1"/>
  <c r="A130" i="15" s="1"/>
  <c r="K159" i="15"/>
  <c r="M159" i="15" s="1"/>
  <c r="A160" i="15" s="1"/>
  <c r="K153" i="15"/>
  <c r="M153" i="15" s="1"/>
  <c r="A154" i="15" s="1"/>
  <c r="K119" i="15"/>
  <c r="M119" i="15" s="1"/>
  <c r="A120" i="15" s="1"/>
  <c r="K183" i="15"/>
  <c r="M183" i="15" s="1"/>
  <c r="A184" i="15" s="1"/>
  <c r="K177" i="15"/>
  <c r="M177" i="15" s="1"/>
  <c r="A178" i="15" s="1"/>
  <c r="K143" i="15"/>
  <c r="M143" i="15" s="1"/>
  <c r="A144" i="15" s="1"/>
  <c r="K137" i="15"/>
  <c r="M137" i="15" s="1"/>
  <c r="A138" i="15" s="1"/>
  <c r="K167" i="15"/>
  <c r="M167" i="15" s="1"/>
  <c r="A168" i="15" s="1"/>
  <c r="K161" i="15"/>
  <c r="M161" i="15" s="1"/>
  <c r="A162" i="15" s="1"/>
  <c r="K127" i="15"/>
  <c r="M127" i="15" s="1"/>
  <c r="A128" i="15" s="1"/>
  <c r="K121" i="15"/>
  <c r="M121" i="15" s="1"/>
  <c r="A122" i="15" s="1"/>
  <c r="K185" i="15"/>
  <c r="M185" i="15" s="1"/>
  <c r="A186" i="15" s="1"/>
  <c r="K151" i="15"/>
  <c r="M151" i="15" s="1"/>
  <c r="A152" i="15" s="1"/>
  <c r="K145" i="15"/>
  <c r="M145" i="15" s="1"/>
  <c r="A146" i="15" s="1"/>
  <c r="K175" i="15"/>
  <c r="M175" i="15" s="1"/>
  <c r="A176" i="15" s="1"/>
  <c r="K169" i="15"/>
  <c r="M169" i="15" s="1"/>
  <c r="A170" i="15" s="1"/>
  <c r="L376" i="11"/>
  <c r="K375" i="11"/>
  <c r="P377" i="11"/>
  <c r="O377" i="11"/>
  <c r="N377" i="11"/>
  <c r="F27" i="11" s="1"/>
  <c r="M377" i="11"/>
  <c r="J377" i="11"/>
  <c r="M377" i="10"/>
  <c r="P377" i="10"/>
  <c r="O377" i="10"/>
  <c r="N377" i="10"/>
  <c r="F27" i="10" s="1"/>
  <c r="J377" i="10"/>
  <c r="L376" i="10"/>
  <c r="K375" i="10"/>
  <c r="N375" i="2"/>
  <c r="O375" i="2" s="1"/>
  <c r="P375" i="2" s="1"/>
  <c r="M376" i="2" s="1"/>
  <c r="K375" i="2"/>
  <c r="L376" i="2"/>
  <c r="J377" i="2"/>
  <c r="L8" i="2" s="1"/>
  <c r="L215" i="22" l="1"/>
  <c r="I196" i="15" s="1"/>
  <c r="N232" i="21"/>
  <c r="L232" i="21" s="1"/>
  <c r="N210" i="14"/>
  <c r="L210" i="14" s="1"/>
  <c r="T12" i="2"/>
  <c r="P8" i="2"/>
  <c r="P9" i="2" s="1"/>
  <c r="L8" i="11"/>
  <c r="L8" i="10"/>
  <c r="T12" i="10" s="1"/>
  <c r="L377" i="11"/>
  <c r="K376" i="11"/>
  <c r="L377" i="10"/>
  <c r="K376" i="10"/>
  <c r="N376" i="2"/>
  <c r="O376" i="2" s="1"/>
  <c r="P376" i="2" s="1"/>
  <c r="M377" i="2" s="1"/>
  <c r="L377" i="2"/>
  <c r="K376" i="2"/>
  <c r="F9" i="15" l="1"/>
  <c r="F16" i="15"/>
  <c r="F14" i="15"/>
  <c r="F15" i="15"/>
  <c r="F18" i="15"/>
  <c r="F13" i="15"/>
  <c r="F17" i="15"/>
  <c r="F19" i="15"/>
  <c r="F12" i="15"/>
  <c r="F10" i="15"/>
  <c r="F11" i="15"/>
  <c r="E11" i="15"/>
  <c r="E15" i="15"/>
  <c r="E33" i="15"/>
  <c r="E31" i="15"/>
  <c r="E32" i="15"/>
  <c r="E30" i="15"/>
  <c r="E22" i="15"/>
  <c r="E9" i="15"/>
  <c r="E17" i="15"/>
  <c r="E29" i="15"/>
  <c r="E12" i="15"/>
  <c r="E34" i="15"/>
  <c r="E25" i="15"/>
  <c r="E19" i="15"/>
  <c r="E21" i="15"/>
  <c r="E20" i="15"/>
  <c r="E27" i="15"/>
  <c r="E23" i="15"/>
  <c r="E16" i="15"/>
  <c r="E18" i="15"/>
  <c r="E26" i="15"/>
  <c r="E10" i="15"/>
  <c r="E24" i="15"/>
  <c r="E28" i="15"/>
  <c r="E13" i="15"/>
  <c r="E14" i="15"/>
  <c r="D108" i="15"/>
  <c r="D61" i="15"/>
  <c r="D66" i="15"/>
  <c r="D75" i="15"/>
  <c r="D46" i="15"/>
  <c r="D49" i="15"/>
  <c r="D73" i="15"/>
  <c r="D110" i="15"/>
  <c r="D113" i="15"/>
  <c r="D57" i="15"/>
  <c r="D102" i="15"/>
  <c r="D62" i="15"/>
  <c r="D35" i="15"/>
  <c r="D52" i="15"/>
  <c r="D25" i="15"/>
  <c r="D11" i="15"/>
  <c r="D86" i="15"/>
  <c r="D103" i="15"/>
  <c r="D47" i="15"/>
  <c r="D72" i="15"/>
  <c r="D53" i="15"/>
  <c r="D109" i="15"/>
  <c r="D36" i="15"/>
  <c r="D43" i="15"/>
  <c r="D54" i="15"/>
  <c r="D100" i="15"/>
  <c r="D107" i="15"/>
  <c r="D27" i="15"/>
  <c r="D74" i="15"/>
  <c r="D45" i="15"/>
  <c r="D76" i="15"/>
  <c r="D87" i="15"/>
  <c r="D95" i="15"/>
  <c r="D58" i="15"/>
  <c r="D85" i="15"/>
  <c r="D13" i="15"/>
  <c r="D44" i="15"/>
  <c r="D50" i="15"/>
  <c r="D10" i="15"/>
  <c r="D77" i="15"/>
  <c r="D114" i="15"/>
  <c r="D64" i="15"/>
  <c r="D23" i="15"/>
  <c r="D31" i="15"/>
  <c r="D91" i="15"/>
  <c r="D21" i="15"/>
  <c r="D99" i="15"/>
  <c r="D9" i="15"/>
  <c r="K9" i="15" s="1"/>
  <c r="D105" i="15"/>
  <c r="D33" i="15"/>
  <c r="D48" i="15"/>
  <c r="D111" i="15"/>
  <c r="D55" i="15"/>
  <c r="D112" i="15"/>
  <c r="D56" i="15"/>
  <c r="D63" i="15"/>
  <c r="D39" i="15"/>
  <c r="D65" i="15"/>
  <c r="D28" i="15"/>
  <c r="D37" i="15"/>
  <c r="D101" i="15"/>
  <c r="D29" i="15"/>
  <c r="D69" i="15"/>
  <c r="D94" i="15"/>
  <c r="K94" i="15" s="1"/>
  <c r="M94" i="15" s="1"/>
  <c r="A95" i="15" s="1"/>
  <c r="D40" i="15"/>
  <c r="D84" i="15"/>
  <c r="D96" i="15"/>
  <c r="D68" i="15"/>
  <c r="K68" i="15" s="1"/>
  <c r="M68" i="15" s="1"/>
  <c r="A69" i="15" s="1"/>
  <c r="D18" i="15"/>
  <c r="D89" i="15"/>
  <c r="D59" i="15"/>
  <c r="D82" i="15"/>
  <c r="K82" i="15" s="1"/>
  <c r="M82" i="15" s="1"/>
  <c r="A83" i="15" s="1"/>
  <c r="D60" i="15"/>
  <c r="D92" i="15"/>
  <c r="D38" i="15"/>
  <c r="D42" i="15"/>
  <c r="D34" i="15"/>
  <c r="D106" i="15"/>
  <c r="D32" i="15"/>
  <c r="D17" i="15"/>
  <c r="D71" i="15"/>
  <c r="D24" i="15"/>
  <c r="D90" i="15"/>
  <c r="D26" i="15"/>
  <c r="D93" i="15"/>
  <c r="D79" i="15"/>
  <c r="D12" i="15"/>
  <c r="D67" i="15"/>
  <c r="K67" i="15" s="1"/>
  <c r="M67" i="15" s="1"/>
  <c r="A68" i="15" s="1"/>
  <c r="D30" i="15"/>
  <c r="D20" i="15"/>
  <c r="D41" i="15"/>
  <c r="D78" i="15"/>
  <c r="D19" i="15"/>
  <c r="D16" i="15"/>
  <c r="D15" i="15"/>
  <c r="D14" i="15"/>
  <c r="D51" i="15"/>
  <c r="D80" i="15"/>
  <c r="D98" i="15"/>
  <c r="D97" i="15"/>
  <c r="K97" i="15" s="1"/>
  <c r="M97" i="15" s="1"/>
  <c r="A98" i="15" s="1"/>
  <c r="D22" i="15"/>
  <c r="D104" i="15"/>
  <c r="D81" i="15"/>
  <c r="D83" i="15"/>
  <c r="K83" i="15" s="1"/>
  <c r="M83" i="15" s="1"/>
  <c r="A84" i="15" s="1"/>
  <c r="D88" i="15"/>
  <c r="D70" i="15"/>
  <c r="O215" i="22"/>
  <c r="P215" i="22" s="1"/>
  <c r="M216" i="22" s="1"/>
  <c r="N216" i="22" s="1"/>
  <c r="H213" i="15"/>
  <c r="G191" i="15"/>
  <c r="K191" i="15" s="1"/>
  <c r="M191" i="15" s="1"/>
  <c r="A192" i="15" s="1"/>
  <c r="O210" i="14"/>
  <c r="P210" i="14" s="1"/>
  <c r="M211" i="14" s="1"/>
  <c r="P7" i="2"/>
  <c r="C11" i="19" s="1"/>
  <c r="P11" i="2"/>
  <c r="C7" i="19" s="1"/>
  <c r="P8" i="11"/>
  <c r="T12" i="11"/>
  <c r="P9" i="11"/>
  <c r="P8" i="10"/>
  <c r="P9" i="10" s="1"/>
  <c r="K106" i="15"/>
  <c r="M106" i="15" s="1"/>
  <c r="A107" i="15" s="1"/>
  <c r="K46" i="15"/>
  <c r="M46" i="15" s="1"/>
  <c r="A47" i="15" s="1"/>
  <c r="K87" i="15"/>
  <c r="M87" i="15" s="1"/>
  <c r="A88" i="15" s="1"/>
  <c r="K55" i="15"/>
  <c r="M55" i="15" s="1"/>
  <c r="A56" i="15" s="1"/>
  <c r="K23" i="15"/>
  <c r="M23" i="15" s="1"/>
  <c r="K110" i="15"/>
  <c r="M110" i="15" s="1"/>
  <c r="A111" i="15" s="1"/>
  <c r="K44" i="15"/>
  <c r="M44" i="15" s="1"/>
  <c r="A45" i="15" s="1"/>
  <c r="K12" i="15"/>
  <c r="M12" i="15" s="1"/>
  <c r="K85" i="15"/>
  <c r="M85" i="15" s="1"/>
  <c r="A86" i="15" s="1"/>
  <c r="K53" i="15"/>
  <c r="M53" i="15" s="1"/>
  <c r="A54" i="15" s="1"/>
  <c r="K74" i="15"/>
  <c r="M74" i="15" s="1"/>
  <c r="A75" i="15" s="1"/>
  <c r="K62" i="15"/>
  <c r="M62" i="15" s="1"/>
  <c r="A63" i="15" s="1"/>
  <c r="K103" i="15"/>
  <c r="M103" i="15" s="1"/>
  <c r="A104" i="15" s="1"/>
  <c r="K71" i="15"/>
  <c r="M71" i="15" s="1"/>
  <c r="A72" i="15" s="1"/>
  <c r="K39" i="15"/>
  <c r="M39" i="15" s="1"/>
  <c r="A40" i="15" s="1"/>
  <c r="K78" i="15"/>
  <c r="M78" i="15" s="1"/>
  <c r="A79" i="15" s="1"/>
  <c r="K60" i="15"/>
  <c r="M60" i="15" s="1"/>
  <c r="A61" i="15" s="1"/>
  <c r="K101" i="15"/>
  <c r="M101" i="15" s="1"/>
  <c r="A102" i="15" s="1"/>
  <c r="K69" i="15"/>
  <c r="M69" i="15" s="1"/>
  <c r="A70" i="15" s="1"/>
  <c r="K37" i="15"/>
  <c r="M37" i="15" s="1"/>
  <c r="A38" i="15" s="1"/>
  <c r="K76" i="15"/>
  <c r="M76" i="15" s="1"/>
  <c r="A77" i="15" s="1"/>
  <c r="K88" i="15"/>
  <c r="M88" i="15" s="1"/>
  <c r="A89" i="15" s="1"/>
  <c r="K49" i="15"/>
  <c r="M49" i="15" s="1"/>
  <c r="A50" i="15" s="1"/>
  <c r="K81" i="15"/>
  <c r="M81" i="15" s="1"/>
  <c r="A82" i="15" s="1"/>
  <c r="K113" i="15"/>
  <c r="M113" i="15" s="1"/>
  <c r="A114" i="15" s="1"/>
  <c r="K40" i="15"/>
  <c r="M40" i="15" s="1"/>
  <c r="A41" i="15" s="1"/>
  <c r="K72" i="15"/>
  <c r="M72" i="15" s="1"/>
  <c r="A73" i="15" s="1"/>
  <c r="K19" i="15"/>
  <c r="M19" i="15" s="1"/>
  <c r="K51" i="15"/>
  <c r="M51" i="15" s="1"/>
  <c r="A52" i="15" s="1"/>
  <c r="K10" i="15"/>
  <c r="M10" i="15" s="1"/>
  <c r="K42" i="15"/>
  <c r="M42" i="15" s="1"/>
  <c r="A43" i="15" s="1"/>
  <c r="K114" i="15"/>
  <c r="M114" i="15" s="1"/>
  <c r="A115" i="15" s="1"/>
  <c r="K61" i="15"/>
  <c r="M61" i="15" s="1"/>
  <c r="A62" i="15" s="1"/>
  <c r="K93" i="15"/>
  <c r="M93" i="15" s="1"/>
  <c r="A94" i="15" s="1"/>
  <c r="K52" i="15"/>
  <c r="M52" i="15" s="1"/>
  <c r="A53" i="15" s="1"/>
  <c r="K31" i="15"/>
  <c r="M31" i="15" s="1"/>
  <c r="A32" i="15" s="1"/>
  <c r="K63" i="15"/>
  <c r="M63" i="15" s="1"/>
  <c r="A64" i="15" s="1"/>
  <c r="K95" i="15"/>
  <c r="M95" i="15" s="1"/>
  <c r="A96" i="15" s="1"/>
  <c r="K54" i="15"/>
  <c r="M54" i="15" s="1"/>
  <c r="A55" i="15" s="1"/>
  <c r="K90" i="15"/>
  <c r="M90" i="15" s="1"/>
  <c r="A91" i="15" s="1"/>
  <c r="K41" i="15"/>
  <c r="M41" i="15" s="1"/>
  <c r="A42" i="15" s="1"/>
  <c r="K73" i="15"/>
  <c r="M73" i="15" s="1"/>
  <c r="A74" i="15" s="1"/>
  <c r="K105" i="15"/>
  <c r="M105" i="15" s="1"/>
  <c r="A106" i="15" s="1"/>
  <c r="K32" i="15"/>
  <c r="M32" i="15" s="1"/>
  <c r="A33" i="15" s="1"/>
  <c r="K64" i="15"/>
  <c r="M64" i="15" s="1"/>
  <c r="A65" i="15" s="1"/>
  <c r="K43" i="15"/>
  <c r="M43" i="15" s="1"/>
  <c r="A44" i="15" s="1"/>
  <c r="K75" i="15"/>
  <c r="M75" i="15" s="1"/>
  <c r="A76" i="15" s="1"/>
  <c r="K107" i="15"/>
  <c r="M107" i="15" s="1"/>
  <c r="A108" i="15" s="1"/>
  <c r="K34" i="15"/>
  <c r="M34" i="15" s="1"/>
  <c r="A35" i="15" s="1"/>
  <c r="K66" i="15"/>
  <c r="M66" i="15" s="1"/>
  <c r="A67" i="15" s="1"/>
  <c r="K98" i="15"/>
  <c r="M98" i="15" s="1"/>
  <c r="A99" i="15" s="1"/>
  <c r="K84" i="15"/>
  <c r="M84" i="15" s="1"/>
  <c r="A85" i="15" s="1"/>
  <c r="K33" i="15"/>
  <c r="M33" i="15" s="1"/>
  <c r="A34" i="15" s="1"/>
  <c r="K65" i="15"/>
  <c r="M65" i="15" s="1"/>
  <c r="A66" i="15" s="1"/>
  <c r="K24" i="15"/>
  <c r="M24" i="15" s="1"/>
  <c r="K56" i="15"/>
  <c r="M56" i="15" s="1"/>
  <c r="A57" i="15" s="1"/>
  <c r="K86" i="15"/>
  <c r="M86" i="15" s="1"/>
  <c r="A87" i="15" s="1"/>
  <c r="K35" i="15"/>
  <c r="M35" i="15" s="1"/>
  <c r="A36" i="15" s="1"/>
  <c r="K99" i="15"/>
  <c r="M99" i="15" s="1"/>
  <c r="A100" i="15" s="1"/>
  <c r="K26" i="15"/>
  <c r="M26" i="15" s="1"/>
  <c r="K58" i="15"/>
  <c r="M58" i="15" s="1"/>
  <c r="A59" i="15" s="1"/>
  <c r="K45" i="15"/>
  <c r="M45" i="15" s="1"/>
  <c r="A46" i="15" s="1"/>
  <c r="K77" i="15"/>
  <c r="M77" i="15" s="1"/>
  <c r="A78" i="15" s="1"/>
  <c r="K109" i="15"/>
  <c r="M109" i="15" s="1"/>
  <c r="A110" i="15" s="1"/>
  <c r="K36" i="15"/>
  <c r="M36" i="15" s="1"/>
  <c r="A37" i="15" s="1"/>
  <c r="K15" i="15"/>
  <c r="M15" i="15" s="1"/>
  <c r="K47" i="15"/>
  <c r="M47" i="15" s="1"/>
  <c r="A48" i="15" s="1"/>
  <c r="K79" i="15"/>
  <c r="M79" i="15" s="1"/>
  <c r="A80" i="15" s="1"/>
  <c r="K111" i="15"/>
  <c r="M111" i="15" s="1"/>
  <c r="A112" i="15" s="1"/>
  <c r="K38" i="15"/>
  <c r="M38" i="15" s="1"/>
  <c r="A39" i="15" s="1"/>
  <c r="K70" i="15"/>
  <c r="M70" i="15" s="1"/>
  <c r="A71" i="15" s="1"/>
  <c r="K100" i="15"/>
  <c r="M100" i="15" s="1"/>
  <c r="A101" i="15" s="1"/>
  <c r="K57" i="15"/>
  <c r="M57" i="15" s="1"/>
  <c r="A58" i="15" s="1"/>
  <c r="K89" i="15"/>
  <c r="M89" i="15" s="1"/>
  <c r="A90" i="15" s="1"/>
  <c r="K48" i="15"/>
  <c r="M48" i="15" s="1"/>
  <c r="A49" i="15" s="1"/>
  <c r="K102" i="15"/>
  <c r="M102" i="15" s="1"/>
  <c r="A103" i="15" s="1"/>
  <c r="K27" i="15"/>
  <c r="M27" i="15" s="1"/>
  <c r="K59" i="15"/>
  <c r="M59" i="15" s="1"/>
  <c r="A60" i="15" s="1"/>
  <c r="K91" i="15"/>
  <c r="M91" i="15" s="1"/>
  <c r="A92" i="15" s="1"/>
  <c r="K50" i="15"/>
  <c r="M50" i="15" s="1"/>
  <c r="A51" i="15" s="1"/>
  <c r="K104" i="15"/>
  <c r="M104" i="15" s="1"/>
  <c r="A105" i="15" s="1"/>
  <c r="K80" i="15"/>
  <c r="M80" i="15" s="1"/>
  <c r="A81" i="15" s="1"/>
  <c r="K92" i="15"/>
  <c r="M92" i="15" s="1"/>
  <c r="A93" i="15" s="1"/>
  <c r="K108" i="15"/>
  <c r="M108" i="15" s="1"/>
  <c r="A109" i="15" s="1"/>
  <c r="K112" i="15"/>
  <c r="M112" i="15" s="1"/>
  <c r="A113" i="15" s="1"/>
  <c r="K96" i="15"/>
  <c r="M96" i="15" s="1"/>
  <c r="A97" i="15" s="1"/>
  <c r="N377" i="2"/>
  <c r="F27" i="2" s="1"/>
  <c r="A27" i="15" l="1"/>
  <c r="A24" i="15"/>
  <c r="L216" i="22"/>
  <c r="I197" i="15" s="1"/>
  <c r="O232" i="21"/>
  <c r="P232" i="21" s="1"/>
  <c r="M233" i="21" s="1"/>
  <c r="N211" i="14"/>
  <c r="L211" i="14" s="1"/>
  <c r="P11" i="11"/>
  <c r="G7" i="19" s="1"/>
  <c r="P7" i="11"/>
  <c r="G11" i="19" s="1"/>
  <c r="O11" i="23" s="1"/>
  <c r="K18" i="15"/>
  <c r="M18" i="15" s="1"/>
  <c r="A19" i="15" s="1"/>
  <c r="F7" i="15"/>
  <c r="K25" i="15"/>
  <c r="M25" i="15" s="1"/>
  <c r="A26" i="15" s="1"/>
  <c r="K22" i="15"/>
  <c r="M22" i="15" s="1"/>
  <c r="A23" i="15" s="1"/>
  <c r="K20" i="15"/>
  <c r="M20" i="15" s="1"/>
  <c r="K21" i="15"/>
  <c r="M21" i="15" s="1"/>
  <c r="P7" i="10"/>
  <c r="E11" i="19" s="1"/>
  <c r="P11" i="10"/>
  <c r="E7" i="19" s="1"/>
  <c r="K16" i="15"/>
  <c r="M16" i="15" s="1"/>
  <c r="K13" i="15"/>
  <c r="M13" i="15" s="1"/>
  <c r="K11" i="15"/>
  <c r="M11" i="15" s="1"/>
  <c r="A12" i="15" s="1"/>
  <c r="K29" i="15"/>
  <c r="M29" i="15" s="1"/>
  <c r="A30" i="15" s="1"/>
  <c r="K17" i="15"/>
  <c r="M17" i="15" s="1"/>
  <c r="A18" i="15" s="1"/>
  <c r="K28" i="15"/>
  <c r="M28" i="15" s="1"/>
  <c r="K30" i="15"/>
  <c r="M30" i="15" s="1"/>
  <c r="A31" i="15" s="1"/>
  <c r="K14" i="15"/>
  <c r="M14" i="15" s="1"/>
  <c r="A15" i="15" s="1"/>
  <c r="E7" i="15"/>
  <c r="D7" i="15"/>
  <c r="O377" i="2"/>
  <c r="P377" i="2" s="1"/>
  <c r="A29" i="15" l="1"/>
  <c r="A22" i="15"/>
  <c r="A17" i="15"/>
  <c r="A21" i="15"/>
  <c r="A28" i="15"/>
  <c r="A20" i="15"/>
  <c r="A14" i="15"/>
  <c r="A11" i="15"/>
  <c r="A13" i="15"/>
  <c r="A25" i="15"/>
  <c r="A16" i="15"/>
  <c r="O216" i="22"/>
  <c r="P216" i="22" s="1"/>
  <c r="M217" i="22" s="1"/>
  <c r="N217" i="22" s="1"/>
  <c r="N233" i="21"/>
  <c r="L233" i="21" s="1"/>
  <c r="G192" i="15"/>
  <c r="K192" i="15" s="1"/>
  <c r="M192" i="15" s="1"/>
  <c r="A193" i="15" s="1"/>
  <c r="O211" i="14"/>
  <c r="P211" i="14" s="1"/>
  <c r="M212" i="14" s="1"/>
  <c r="M9" i="15"/>
  <c r="A10" i="15" s="1"/>
  <c r="K2" i="15" l="1"/>
  <c r="L217" i="22"/>
  <c r="I198" i="15" s="1"/>
  <c r="H214" i="15"/>
  <c r="N212" i="14"/>
  <c r="L212" i="14" s="1"/>
  <c r="O217" i="22" l="1"/>
  <c r="P217" i="22" s="1"/>
  <c r="M218" i="22" s="1"/>
  <c r="O233" i="21"/>
  <c r="P233" i="21" s="1"/>
  <c r="M234" i="21" s="1"/>
  <c r="G193" i="15"/>
  <c r="K193" i="15" s="1"/>
  <c r="M193" i="15" s="1"/>
  <c r="A194" i="15" s="1"/>
  <c r="O212" i="14"/>
  <c r="P212" i="14" s="1"/>
  <c r="M213" i="14" s="1"/>
  <c r="N218" i="22" l="1"/>
  <c r="L218" i="22" s="1"/>
  <c r="N234" i="21"/>
  <c r="N213" i="14"/>
  <c r="L213" i="14" s="1"/>
  <c r="H215" i="15" l="1"/>
  <c r="L234" i="21"/>
  <c r="I199" i="15"/>
  <c r="O218" i="22"/>
  <c r="P218" i="22" s="1"/>
  <c r="M219" i="22" s="1"/>
  <c r="N219" i="22" s="1"/>
  <c r="L219" i="22" s="1"/>
  <c r="O234" i="21"/>
  <c r="P234" i="21" s="1"/>
  <c r="M235" i="21" s="1"/>
  <c r="G194" i="15"/>
  <c r="K194" i="15" s="1"/>
  <c r="M194" i="15" s="1"/>
  <c r="A195" i="15" s="1"/>
  <c r="O213" i="14"/>
  <c r="P213" i="14" s="1"/>
  <c r="M214" i="14" s="1"/>
  <c r="I200" i="15" l="1"/>
  <c r="O219" i="22"/>
  <c r="P219" i="22" s="1"/>
  <c r="M220" i="22" s="1"/>
  <c r="N235" i="21"/>
  <c r="L235" i="21" s="1"/>
  <c r="N214" i="14"/>
  <c r="L214" i="14" s="1"/>
  <c r="N220" i="22" l="1"/>
  <c r="L220" i="22" s="1"/>
  <c r="H216" i="15"/>
  <c r="G195" i="15"/>
  <c r="K195" i="15" s="1"/>
  <c r="M195" i="15" s="1"/>
  <c r="A196" i="15" s="1"/>
  <c r="O214" i="14"/>
  <c r="P214" i="14" s="1"/>
  <c r="M215" i="14" s="1"/>
  <c r="O235" i="21" l="1"/>
  <c r="P235" i="21" s="1"/>
  <c r="M236" i="21" s="1"/>
  <c r="O220" i="22"/>
  <c r="P220" i="22" s="1"/>
  <c r="M221" i="22" s="1"/>
  <c r="I201" i="15"/>
  <c r="N215" i="14"/>
  <c r="L215" i="14" s="1"/>
  <c r="N236" i="21" l="1"/>
  <c r="L236" i="21" s="1"/>
  <c r="H217" i="15" s="1"/>
  <c r="N221" i="22"/>
  <c r="L221" i="22" s="1"/>
  <c r="G196" i="15"/>
  <c r="K196" i="15" s="1"/>
  <c r="M196" i="15" s="1"/>
  <c r="A197" i="15" s="1"/>
  <c r="O215" i="14"/>
  <c r="P215" i="14" s="1"/>
  <c r="M216" i="14" s="1"/>
  <c r="I202" i="15" l="1"/>
  <c r="O221" i="22"/>
  <c r="P221" i="22" s="1"/>
  <c r="M222" i="22" s="1"/>
  <c r="O236" i="21"/>
  <c r="P236" i="21" s="1"/>
  <c r="M237" i="21" s="1"/>
  <c r="N216" i="14"/>
  <c r="L216" i="14" s="1"/>
  <c r="N222" i="22" l="1"/>
  <c r="L222" i="22" s="1"/>
  <c r="N237" i="21"/>
  <c r="L237" i="21" s="1"/>
  <c r="G197" i="15"/>
  <c r="K197" i="15" s="1"/>
  <c r="M197" i="15" s="1"/>
  <c r="A198" i="15" s="1"/>
  <c r="O216" i="14"/>
  <c r="P216" i="14" s="1"/>
  <c r="M217" i="14" s="1"/>
  <c r="O222" i="22" l="1"/>
  <c r="P222" i="22" s="1"/>
  <c r="M223" i="22" s="1"/>
  <c r="I203" i="15"/>
  <c r="O237" i="21"/>
  <c r="P237" i="21" s="1"/>
  <c r="M238" i="21" s="1"/>
  <c r="H218" i="15"/>
  <c r="N217" i="14"/>
  <c r="L217" i="14" s="1"/>
  <c r="N223" i="22" l="1"/>
  <c r="L223" i="22" s="1"/>
  <c r="N238" i="21"/>
  <c r="L238" i="21" s="1"/>
  <c r="G198" i="15"/>
  <c r="K198" i="15" s="1"/>
  <c r="M198" i="15" s="1"/>
  <c r="A199" i="15" s="1"/>
  <c r="O217" i="14"/>
  <c r="P217" i="14" s="1"/>
  <c r="M218" i="14" s="1"/>
  <c r="I204" i="15" l="1"/>
  <c r="O223" i="22"/>
  <c r="P223" i="22" s="1"/>
  <c r="M224" i="22" s="1"/>
  <c r="H219" i="15"/>
  <c r="O238" i="21"/>
  <c r="P238" i="21" s="1"/>
  <c r="M239" i="21" s="1"/>
  <c r="N218" i="14"/>
  <c r="L218" i="14" s="1"/>
  <c r="N224" i="22" l="1"/>
  <c r="L224" i="22" s="1"/>
  <c r="N239" i="21"/>
  <c r="L239" i="21" s="1"/>
  <c r="G199" i="15"/>
  <c r="K199" i="15" s="1"/>
  <c r="M199" i="15" s="1"/>
  <c r="A200" i="15" s="1"/>
  <c r="O218" i="14"/>
  <c r="P218" i="14" s="1"/>
  <c r="M219" i="14" s="1"/>
  <c r="I205" i="15" l="1"/>
  <c r="O224" i="22"/>
  <c r="P224" i="22" s="1"/>
  <c r="M225" i="22" s="1"/>
  <c r="O239" i="21"/>
  <c r="P239" i="21" s="1"/>
  <c r="M240" i="21" s="1"/>
  <c r="H220" i="15"/>
  <c r="N219" i="14"/>
  <c r="L219" i="14" s="1"/>
  <c r="N225" i="22" l="1"/>
  <c r="L225" i="22" s="1"/>
  <c r="N240" i="21"/>
  <c r="L240" i="21" s="1"/>
  <c r="G200" i="15"/>
  <c r="K200" i="15" s="1"/>
  <c r="M200" i="15" s="1"/>
  <c r="A201" i="15" s="1"/>
  <c r="O219" i="14"/>
  <c r="P219" i="14" s="1"/>
  <c r="M220" i="14" s="1"/>
  <c r="O225" i="22" l="1"/>
  <c r="P225" i="22" s="1"/>
  <c r="M226" i="22" s="1"/>
  <c r="I206" i="15"/>
  <c r="H221" i="15"/>
  <c r="O240" i="21"/>
  <c r="P240" i="21" s="1"/>
  <c r="M241" i="21" s="1"/>
  <c r="N220" i="14"/>
  <c r="L220" i="14" s="1"/>
  <c r="N226" i="22" l="1"/>
  <c r="L226" i="22" s="1"/>
  <c r="N241" i="21"/>
  <c r="L241" i="21" s="1"/>
  <c r="G201" i="15"/>
  <c r="K201" i="15" s="1"/>
  <c r="M201" i="15" s="1"/>
  <c r="A202" i="15" s="1"/>
  <c r="O220" i="14"/>
  <c r="P220" i="14" s="1"/>
  <c r="M221" i="14" s="1"/>
  <c r="O226" i="22" l="1"/>
  <c r="P226" i="22" s="1"/>
  <c r="M227" i="22" s="1"/>
  <c r="I207" i="15"/>
  <c r="O241" i="21"/>
  <c r="P241" i="21" s="1"/>
  <c r="M242" i="21" s="1"/>
  <c r="H222" i="15"/>
  <c r="N221" i="14"/>
  <c r="L221" i="14" s="1"/>
  <c r="N227" i="22" l="1"/>
  <c r="L227" i="22" s="1"/>
  <c r="N242" i="21"/>
  <c r="L242" i="21" s="1"/>
  <c r="G202" i="15"/>
  <c r="K202" i="15" s="1"/>
  <c r="M202" i="15" s="1"/>
  <c r="A203" i="15" s="1"/>
  <c r="O221" i="14"/>
  <c r="P221" i="14" s="1"/>
  <c r="M222" i="14" s="1"/>
  <c r="O227" i="22" l="1"/>
  <c r="P227" i="22" s="1"/>
  <c r="M228" i="22" s="1"/>
  <c r="I208" i="15"/>
  <c r="H223" i="15"/>
  <c r="O242" i="21"/>
  <c r="P242" i="21" s="1"/>
  <c r="M243" i="21" s="1"/>
  <c r="N222" i="14"/>
  <c r="L222" i="14" s="1"/>
  <c r="N228" i="22" l="1"/>
  <c r="L228" i="22" s="1"/>
  <c r="N243" i="21"/>
  <c r="L243" i="21" s="1"/>
  <c r="G203" i="15"/>
  <c r="K203" i="15" s="1"/>
  <c r="M203" i="15" s="1"/>
  <c r="A204" i="15" s="1"/>
  <c r="O222" i="14"/>
  <c r="P222" i="14" s="1"/>
  <c r="M223" i="14" s="1"/>
  <c r="I209" i="15" l="1"/>
  <c r="O228" i="22"/>
  <c r="P228" i="22" s="1"/>
  <c r="M229" i="22" s="1"/>
  <c r="O243" i="21"/>
  <c r="P243" i="21" s="1"/>
  <c r="M244" i="21" s="1"/>
  <c r="H224" i="15"/>
  <c r="N223" i="14"/>
  <c r="L223" i="14" s="1"/>
  <c r="N229" i="22" l="1"/>
  <c r="L229" i="22" s="1"/>
  <c r="N244" i="21"/>
  <c r="L244" i="21" s="1"/>
  <c r="G204" i="15"/>
  <c r="K204" i="15" s="1"/>
  <c r="M204" i="15" s="1"/>
  <c r="A205" i="15" s="1"/>
  <c r="O223" i="14"/>
  <c r="P223" i="14" s="1"/>
  <c r="M224" i="14" s="1"/>
  <c r="O229" i="22" l="1"/>
  <c r="P229" i="22" s="1"/>
  <c r="M230" i="22" s="1"/>
  <c r="I210" i="15"/>
  <c r="H225" i="15"/>
  <c r="O244" i="21"/>
  <c r="P244" i="21" s="1"/>
  <c r="M245" i="21" s="1"/>
  <c r="N224" i="14"/>
  <c r="L224" i="14" s="1"/>
  <c r="N230" i="22" l="1"/>
  <c r="L230" i="22" s="1"/>
  <c r="N245" i="21"/>
  <c r="L245" i="21" s="1"/>
  <c r="G205" i="15"/>
  <c r="K205" i="15" s="1"/>
  <c r="M205" i="15" s="1"/>
  <c r="A206" i="15" s="1"/>
  <c r="O224" i="14"/>
  <c r="P224" i="14" s="1"/>
  <c r="M225" i="14" s="1"/>
  <c r="I211" i="15" l="1"/>
  <c r="O230" i="22"/>
  <c r="P230" i="22" s="1"/>
  <c r="M231" i="22" s="1"/>
  <c r="O245" i="21"/>
  <c r="P245" i="21" s="1"/>
  <c r="M246" i="21" s="1"/>
  <c r="H226" i="15"/>
  <c r="N225" i="14"/>
  <c r="L225" i="14" s="1"/>
  <c r="N231" i="22" l="1"/>
  <c r="L231" i="22" s="1"/>
  <c r="N246" i="21"/>
  <c r="L246" i="21" s="1"/>
  <c r="G206" i="15"/>
  <c r="K206" i="15" s="1"/>
  <c r="M206" i="15" s="1"/>
  <c r="A207" i="15" s="1"/>
  <c r="O225" i="14"/>
  <c r="P225" i="14" s="1"/>
  <c r="M226" i="14" s="1"/>
  <c r="I212" i="15" l="1"/>
  <c r="O231" i="22"/>
  <c r="P231" i="22" s="1"/>
  <c r="M232" i="22" s="1"/>
  <c r="H227" i="15"/>
  <c r="O246" i="21"/>
  <c r="P246" i="21" s="1"/>
  <c r="M247" i="21" s="1"/>
  <c r="N226" i="14"/>
  <c r="L226" i="14" s="1"/>
  <c r="N232" i="22" l="1"/>
  <c r="L232" i="22" s="1"/>
  <c r="N247" i="21"/>
  <c r="L247" i="21" s="1"/>
  <c r="G207" i="15"/>
  <c r="K207" i="15" s="1"/>
  <c r="M207" i="15" s="1"/>
  <c r="A208" i="15" s="1"/>
  <c r="O226" i="14"/>
  <c r="P226" i="14" s="1"/>
  <c r="M227" i="14" s="1"/>
  <c r="I213" i="15" l="1"/>
  <c r="O232" i="22"/>
  <c r="P232" i="22" s="1"/>
  <c r="M233" i="22" s="1"/>
  <c r="O247" i="21"/>
  <c r="P247" i="21" s="1"/>
  <c r="M248" i="21" s="1"/>
  <c r="H228" i="15"/>
  <c r="N227" i="14"/>
  <c r="L227" i="14" s="1"/>
  <c r="N233" i="22" l="1"/>
  <c r="L233" i="22" s="1"/>
  <c r="N248" i="21"/>
  <c r="L248" i="21" s="1"/>
  <c r="G208" i="15"/>
  <c r="K208" i="15" s="1"/>
  <c r="M208" i="15" s="1"/>
  <c r="A209" i="15" s="1"/>
  <c r="O227" i="14"/>
  <c r="P227" i="14" s="1"/>
  <c r="M228" i="14" s="1"/>
  <c r="O233" i="22" l="1"/>
  <c r="P233" i="22" s="1"/>
  <c r="M234" i="22" s="1"/>
  <c r="I214" i="15"/>
  <c r="O248" i="21"/>
  <c r="P248" i="21" s="1"/>
  <c r="M249" i="21" s="1"/>
  <c r="H229" i="15"/>
  <c r="N228" i="14"/>
  <c r="L228" i="14" s="1"/>
  <c r="N234" i="22" l="1"/>
  <c r="L234" i="22" s="1"/>
  <c r="N249" i="21"/>
  <c r="L249" i="21" s="1"/>
  <c r="G209" i="15"/>
  <c r="K209" i="15" s="1"/>
  <c r="M209" i="15" s="1"/>
  <c r="A210" i="15" s="1"/>
  <c r="O228" i="14"/>
  <c r="P228" i="14" s="1"/>
  <c r="M229" i="14" s="1"/>
  <c r="O234" i="22" l="1"/>
  <c r="P234" i="22" s="1"/>
  <c r="M235" i="22" s="1"/>
  <c r="I215" i="15"/>
  <c r="H230" i="15"/>
  <c r="O249" i="21"/>
  <c r="P249" i="21" s="1"/>
  <c r="M250" i="21" s="1"/>
  <c r="N229" i="14"/>
  <c r="L229" i="14" s="1"/>
  <c r="N235" i="22" l="1"/>
  <c r="L235" i="22" s="1"/>
  <c r="N250" i="21"/>
  <c r="L250" i="21" s="1"/>
  <c r="G210" i="15"/>
  <c r="K210" i="15" s="1"/>
  <c r="M210" i="15" s="1"/>
  <c r="A211" i="15" s="1"/>
  <c r="O229" i="14"/>
  <c r="P229" i="14" s="1"/>
  <c r="M230" i="14" s="1"/>
  <c r="I216" i="15" l="1"/>
  <c r="O235" i="22"/>
  <c r="P235" i="22" s="1"/>
  <c r="M236" i="22" s="1"/>
  <c r="O250" i="21"/>
  <c r="P250" i="21" s="1"/>
  <c r="M251" i="21" s="1"/>
  <c r="H231" i="15"/>
  <c r="N230" i="14"/>
  <c r="L230" i="14" s="1"/>
  <c r="N236" i="22" l="1"/>
  <c r="L236" i="22" s="1"/>
  <c r="N251" i="21"/>
  <c r="L251" i="21" s="1"/>
  <c r="G211" i="15"/>
  <c r="K211" i="15" s="1"/>
  <c r="M211" i="15" s="1"/>
  <c r="A212" i="15" s="1"/>
  <c r="O230" i="14"/>
  <c r="P230" i="14" s="1"/>
  <c r="M231" i="14" s="1"/>
  <c r="I217" i="15" l="1"/>
  <c r="O236" i="22"/>
  <c r="P236" i="22" s="1"/>
  <c r="M237" i="22" s="1"/>
  <c r="H232" i="15"/>
  <c r="O251" i="21"/>
  <c r="P251" i="21" s="1"/>
  <c r="M252" i="21" s="1"/>
  <c r="N231" i="14"/>
  <c r="L231" i="14" s="1"/>
  <c r="N237" i="22" l="1"/>
  <c r="L237" i="22" s="1"/>
  <c r="N252" i="21"/>
  <c r="L252" i="21" s="1"/>
  <c r="G212" i="15"/>
  <c r="K212" i="15" s="1"/>
  <c r="M212" i="15" s="1"/>
  <c r="A213" i="15" s="1"/>
  <c r="O231" i="14"/>
  <c r="P231" i="14" s="1"/>
  <c r="M232" i="14" s="1"/>
  <c r="I218" i="15" l="1"/>
  <c r="O237" i="22"/>
  <c r="P237" i="22" s="1"/>
  <c r="M238" i="22" s="1"/>
  <c r="O252" i="21"/>
  <c r="P252" i="21" s="1"/>
  <c r="M253" i="21" s="1"/>
  <c r="H233" i="15"/>
  <c r="N232" i="14"/>
  <c r="L232" i="14" s="1"/>
  <c r="N238" i="22" l="1"/>
  <c r="L238" i="22" s="1"/>
  <c r="N253" i="21"/>
  <c r="L253" i="21" s="1"/>
  <c r="G213" i="15"/>
  <c r="K213" i="15" s="1"/>
  <c r="M213" i="15" s="1"/>
  <c r="A214" i="15" s="1"/>
  <c r="O232" i="14"/>
  <c r="P232" i="14" s="1"/>
  <c r="M233" i="14" s="1"/>
  <c r="O238" i="22" l="1"/>
  <c r="P238" i="22" s="1"/>
  <c r="M239" i="22" s="1"/>
  <c r="I219" i="15"/>
  <c r="H234" i="15"/>
  <c r="O253" i="21"/>
  <c r="P253" i="21" s="1"/>
  <c r="M254" i="21" s="1"/>
  <c r="N233" i="14"/>
  <c r="L233" i="14" s="1"/>
  <c r="N239" i="22" l="1"/>
  <c r="L239" i="22" s="1"/>
  <c r="N254" i="21"/>
  <c r="L254" i="21" s="1"/>
  <c r="G214" i="15"/>
  <c r="K214" i="15" s="1"/>
  <c r="M214" i="15" s="1"/>
  <c r="A215" i="15" s="1"/>
  <c r="O233" i="14"/>
  <c r="P233" i="14" s="1"/>
  <c r="M234" i="14" s="1"/>
  <c r="O239" i="22" l="1"/>
  <c r="P239" i="22" s="1"/>
  <c r="M240" i="22" s="1"/>
  <c r="I220" i="15"/>
  <c r="O254" i="21"/>
  <c r="P254" i="21" s="1"/>
  <c r="M255" i="21" s="1"/>
  <c r="H235" i="15"/>
  <c r="N234" i="14"/>
  <c r="L234" i="14" s="1"/>
  <c r="N240" i="22" l="1"/>
  <c r="L240" i="22" s="1"/>
  <c r="N255" i="21"/>
  <c r="L255" i="21" s="1"/>
  <c r="G215" i="15"/>
  <c r="K215" i="15" s="1"/>
  <c r="M215" i="15" s="1"/>
  <c r="A216" i="15" s="1"/>
  <c r="O234" i="14"/>
  <c r="P234" i="14" s="1"/>
  <c r="M235" i="14" s="1"/>
  <c r="O240" i="22" l="1"/>
  <c r="P240" i="22" s="1"/>
  <c r="M241" i="22" s="1"/>
  <c r="I221" i="15"/>
  <c r="H236" i="15"/>
  <c r="O255" i="21"/>
  <c r="P255" i="21" s="1"/>
  <c r="M256" i="21" s="1"/>
  <c r="N235" i="14"/>
  <c r="L235" i="14" s="1"/>
  <c r="N241" i="22" l="1"/>
  <c r="L241" i="22" s="1"/>
  <c r="N256" i="21"/>
  <c r="L256" i="21" s="1"/>
  <c r="G216" i="15"/>
  <c r="K216" i="15" s="1"/>
  <c r="M216" i="15" s="1"/>
  <c r="A217" i="15" s="1"/>
  <c r="O235" i="14"/>
  <c r="P235" i="14" s="1"/>
  <c r="M236" i="14" s="1"/>
  <c r="I222" i="15" l="1"/>
  <c r="O241" i="22"/>
  <c r="P241" i="22" s="1"/>
  <c r="M242" i="22" s="1"/>
  <c r="O256" i="21"/>
  <c r="P256" i="21" s="1"/>
  <c r="M257" i="21" s="1"/>
  <c r="H237" i="15"/>
  <c r="N236" i="14"/>
  <c r="L236" i="14" s="1"/>
  <c r="N242" i="22" l="1"/>
  <c r="L242" i="22" s="1"/>
  <c r="N257" i="21"/>
  <c r="L257" i="21" s="1"/>
  <c r="G217" i="15"/>
  <c r="K217" i="15" s="1"/>
  <c r="M217" i="15" s="1"/>
  <c r="A218" i="15" s="1"/>
  <c r="O236" i="14"/>
  <c r="P236" i="14" s="1"/>
  <c r="M237" i="14" s="1"/>
  <c r="I223" i="15" l="1"/>
  <c r="O242" i="22"/>
  <c r="P242" i="22" s="1"/>
  <c r="M243" i="22" s="1"/>
  <c r="H238" i="15"/>
  <c r="N237" i="14"/>
  <c r="L237" i="14" s="1"/>
  <c r="N243" i="22" l="1"/>
  <c r="L243" i="22" s="1"/>
  <c r="O257" i="21"/>
  <c r="P257" i="21" s="1"/>
  <c r="M258" i="21" s="1"/>
  <c r="G218" i="15"/>
  <c r="K218" i="15" s="1"/>
  <c r="M218" i="15" s="1"/>
  <c r="A219" i="15" s="1"/>
  <c r="O237" i="14"/>
  <c r="P237" i="14" s="1"/>
  <c r="M238" i="14" s="1"/>
  <c r="I224" i="15" l="1"/>
  <c r="O243" i="22"/>
  <c r="P243" i="22" s="1"/>
  <c r="M244" i="22" s="1"/>
  <c r="N258" i="21"/>
  <c r="L258" i="21" s="1"/>
  <c r="N238" i="14"/>
  <c r="L238" i="14" s="1"/>
  <c r="N244" i="22" l="1"/>
  <c r="L244" i="22" s="1"/>
  <c r="H239" i="15"/>
  <c r="G219" i="15"/>
  <c r="K219" i="15" s="1"/>
  <c r="M219" i="15" s="1"/>
  <c r="A220" i="15" s="1"/>
  <c r="O238" i="14"/>
  <c r="P238" i="14" s="1"/>
  <c r="M239" i="14" s="1"/>
  <c r="O244" i="22" l="1"/>
  <c r="P244" i="22" s="1"/>
  <c r="M245" i="22" s="1"/>
  <c r="I225" i="15"/>
  <c r="O258" i="21"/>
  <c r="P258" i="21" s="1"/>
  <c r="M259" i="21" s="1"/>
  <c r="N239" i="14"/>
  <c r="L239" i="14" s="1"/>
  <c r="N245" i="22" l="1"/>
  <c r="L245" i="22" s="1"/>
  <c r="N259" i="21"/>
  <c r="L259" i="21" s="1"/>
  <c r="G220" i="15"/>
  <c r="K220" i="15" s="1"/>
  <c r="M220" i="15" s="1"/>
  <c r="A221" i="15" s="1"/>
  <c r="O239" i="14"/>
  <c r="P239" i="14" s="1"/>
  <c r="M240" i="14" s="1"/>
  <c r="O245" i="22" l="1"/>
  <c r="P245" i="22" s="1"/>
  <c r="M246" i="22" s="1"/>
  <c r="I226" i="15"/>
  <c r="H240" i="15"/>
  <c r="N240" i="14"/>
  <c r="L240" i="14" s="1"/>
  <c r="O259" i="21" l="1"/>
  <c r="P259" i="21" s="1"/>
  <c r="M260" i="21" s="1"/>
  <c r="N260" i="21" s="1"/>
  <c r="N246" i="22"/>
  <c r="L246" i="22" s="1"/>
  <c r="G221" i="15"/>
  <c r="K221" i="15" s="1"/>
  <c r="M221" i="15" s="1"/>
  <c r="A222" i="15" s="1"/>
  <c r="O240" i="14"/>
  <c r="P240" i="14" s="1"/>
  <c r="M241" i="14" s="1"/>
  <c r="L260" i="21" l="1"/>
  <c r="O246" i="22"/>
  <c r="P246" i="22" s="1"/>
  <c r="M247" i="22" s="1"/>
  <c r="I227" i="15"/>
  <c r="H241" i="15"/>
  <c r="N241" i="14"/>
  <c r="L241" i="14" s="1"/>
  <c r="O260" i="21" l="1"/>
  <c r="P260" i="21" s="1"/>
  <c r="M261" i="21" s="1"/>
  <c r="N261" i="21" s="1"/>
  <c r="N247" i="22"/>
  <c r="L247" i="22" s="1"/>
  <c r="G222" i="15"/>
  <c r="K222" i="15" s="1"/>
  <c r="M222" i="15" s="1"/>
  <c r="A223" i="15" s="1"/>
  <c r="O241" i="14"/>
  <c r="P241" i="14" s="1"/>
  <c r="M242" i="14" s="1"/>
  <c r="L261" i="21" l="1"/>
  <c r="O247" i="22"/>
  <c r="P247" i="22" s="1"/>
  <c r="M248" i="22" s="1"/>
  <c r="I228" i="15"/>
  <c r="H242" i="15"/>
  <c r="N242" i="14"/>
  <c r="L242" i="14" s="1"/>
  <c r="N248" i="22" l="1"/>
  <c r="L248" i="22" s="1"/>
  <c r="O261" i="21"/>
  <c r="P261" i="21" s="1"/>
  <c r="M262" i="21" s="1"/>
  <c r="G223" i="15"/>
  <c r="K223" i="15" s="1"/>
  <c r="M223" i="15" s="1"/>
  <c r="A224" i="15" s="1"/>
  <c r="O242" i="14"/>
  <c r="P242" i="14" s="1"/>
  <c r="M243" i="14" s="1"/>
  <c r="O248" i="22" l="1"/>
  <c r="P248" i="22" s="1"/>
  <c r="M249" i="22" s="1"/>
  <c r="I229" i="15"/>
  <c r="N262" i="21"/>
  <c r="L262" i="21" s="1"/>
  <c r="N243" i="14"/>
  <c r="L243" i="14" s="1"/>
  <c r="N249" i="22" l="1"/>
  <c r="L249" i="22" s="1"/>
  <c r="H243" i="15"/>
  <c r="G224" i="15"/>
  <c r="K224" i="15" s="1"/>
  <c r="M224" i="15" s="1"/>
  <c r="A225" i="15" s="1"/>
  <c r="O243" i="14"/>
  <c r="P243" i="14" s="1"/>
  <c r="M244" i="14" s="1"/>
  <c r="O262" i="21" l="1"/>
  <c r="P262" i="21" s="1"/>
  <c r="M263" i="21" s="1"/>
  <c r="I230" i="15"/>
  <c r="O249" i="22"/>
  <c r="P249" i="22" s="1"/>
  <c r="M250" i="22" s="1"/>
  <c r="N244" i="14"/>
  <c r="L244" i="14" s="1"/>
  <c r="N263" i="21" l="1"/>
  <c r="L263" i="21" s="1"/>
  <c r="H244" i="15" s="1"/>
  <c r="N250" i="22"/>
  <c r="L250" i="22" s="1"/>
  <c r="G225" i="15"/>
  <c r="K225" i="15" s="1"/>
  <c r="M225" i="15" s="1"/>
  <c r="A226" i="15" s="1"/>
  <c r="O244" i="14"/>
  <c r="P244" i="14" s="1"/>
  <c r="M245" i="14" s="1"/>
  <c r="I231" i="15" l="1"/>
  <c r="O250" i="22"/>
  <c r="P250" i="22" s="1"/>
  <c r="M251" i="22" s="1"/>
  <c r="O263" i="21"/>
  <c r="P263" i="21" s="1"/>
  <c r="M264" i="21" s="1"/>
  <c r="N245" i="14"/>
  <c r="L245" i="14" s="1"/>
  <c r="N251" i="22" l="1"/>
  <c r="L251" i="22" s="1"/>
  <c r="N264" i="21"/>
  <c r="L264" i="21" s="1"/>
  <c r="G226" i="15"/>
  <c r="K226" i="15" s="1"/>
  <c r="M226" i="15" s="1"/>
  <c r="A227" i="15" s="1"/>
  <c r="O245" i="14"/>
  <c r="P245" i="14" s="1"/>
  <c r="M246" i="14" s="1"/>
  <c r="I232" i="15" l="1"/>
  <c r="O251" i="22"/>
  <c r="P251" i="22" s="1"/>
  <c r="M252" i="22" s="1"/>
  <c r="H245" i="15"/>
  <c r="N246" i="14"/>
  <c r="L246" i="14" s="1"/>
  <c r="N252" i="22" l="1"/>
  <c r="L252" i="22" s="1"/>
  <c r="O264" i="21"/>
  <c r="P264" i="21" s="1"/>
  <c r="M265" i="21" s="1"/>
  <c r="G227" i="15"/>
  <c r="K227" i="15" s="1"/>
  <c r="M227" i="15" s="1"/>
  <c r="A228" i="15" s="1"/>
  <c r="O246" i="14"/>
  <c r="P246" i="14" s="1"/>
  <c r="M247" i="14" s="1"/>
  <c r="I233" i="15" l="1"/>
  <c r="O252" i="22"/>
  <c r="P252" i="22" s="1"/>
  <c r="M253" i="22" s="1"/>
  <c r="N265" i="21"/>
  <c r="L265" i="21" s="1"/>
  <c r="N247" i="14"/>
  <c r="L247" i="14" s="1"/>
  <c r="N253" i="22" l="1"/>
  <c r="L253" i="22" s="1"/>
  <c r="H246" i="15"/>
  <c r="G228" i="15"/>
  <c r="K228" i="15" s="1"/>
  <c r="M228" i="15" s="1"/>
  <c r="A229" i="15" s="1"/>
  <c r="O247" i="14"/>
  <c r="P247" i="14" s="1"/>
  <c r="M248" i="14" s="1"/>
  <c r="O253" i="22" l="1"/>
  <c r="P253" i="22" s="1"/>
  <c r="M254" i="22" s="1"/>
  <c r="I234" i="15"/>
  <c r="O265" i="21"/>
  <c r="P265" i="21" s="1"/>
  <c r="M266" i="21" s="1"/>
  <c r="N248" i="14"/>
  <c r="L248" i="14" s="1"/>
  <c r="N254" i="22" l="1"/>
  <c r="L254" i="22" s="1"/>
  <c r="N266" i="21"/>
  <c r="L266" i="21" s="1"/>
  <c r="G229" i="15"/>
  <c r="K229" i="15" s="1"/>
  <c r="M229" i="15" s="1"/>
  <c r="A230" i="15" s="1"/>
  <c r="O248" i="14"/>
  <c r="P248" i="14" s="1"/>
  <c r="M249" i="14" s="1"/>
  <c r="I235" i="15" l="1"/>
  <c r="O254" i="22"/>
  <c r="P254" i="22" s="1"/>
  <c r="M255" i="22" s="1"/>
  <c r="H247" i="15"/>
  <c r="N249" i="14"/>
  <c r="L249" i="14" s="1"/>
  <c r="N255" i="22" l="1"/>
  <c r="L255" i="22" s="1"/>
  <c r="O266" i="21"/>
  <c r="P266" i="21" s="1"/>
  <c r="M267" i="21" s="1"/>
  <c r="G230" i="15"/>
  <c r="K230" i="15" s="1"/>
  <c r="M230" i="15" s="1"/>
  <c r="A231" i="15" s="1"/>
  <c r="O249" i="14"/>
  <c r="P249" i="14" s="1"/>
  <c r="M250" i="14" s="1"/>
  <c r="O255" i="22" l="1"/>
  <c r="P255" i="22" s="1"/>
  <c r="M256" i="22" s="1"/>
  <c r="I236" i="15"/>
  <c r="N267" i="21"/>
  <c r="L267" i="21" s="1"/>
  <c r="N250" i="14"/>
  <c r="L250" i="14" s="1"/>
  <c r="N256" i="22" l="1"/>
  <c r="L256" i="22" s="1"/>
  <c r="H248" i="15"/>
  <c r="G231" i="15"/>
  <c r="K231" i="15" s="1"/>
  <c r="M231" i="15" s="1"/>
  <c r="A232" i="15" s="1"/>
  <c r="O250" i="14"/>
  <c r="P250" i="14" s="1"/>
  <c r="M251" i="14" s="1"/>
  <c r="O256" i="22" l="1"/>
  <c r="P256" i="22" s="1"/>
  <c r="M257" i="22" s="1"/>
  <c r="I237" i="15"/>
  <c r="O267" i="21"/>
  <c r="P267" i="21" s="1"/>
  <c r="M268" i="21" s="1"/>
  <c r="N251" i="14"/>
  <c r="L251" i="14" s="1"/>
  <c r="N257" i="22" l="1"/>
  <c r="N268" i="21"/>
  <c r="L268" i="21" s="1"/>
  <c r="G232" i="15"/>
  <c r="K232" i="15" s="1"/>
  <c r="M232" i="15" s="1"/>
  <c r="A233" i="15" s="1"/>
  <c r="O251" i="14"/>
  <c r="P251" i="14" s="1"/>
  <c r="M252" i="14" s="1"/>
  <c r="L257" i="22" l="1"/>
  <c r="I238" i="15" s="1"/>
  <c r="H249" i="15"/>
  <c r="N252" i="14"/>
  <c r="L252" i="14" s="1"/>
  <c r="O257" i="22" l="1"/>
  <c r="P257" i="22" s="1"/>
  <c r="M258" i="22" s="1"/>
  <c r="N258" i="22" s="1"/>
  <c r="O268" i="21"/>
  <c r="P268" i="21" s="1"/>
  <c r="M269" i="21" s="1"/>
  <c r="G233" i="15"/>
  <c r="K233" i="15" s="1"/>
  <c r="M233" i="15" s="1"/>
  <c r="A234" i="15" s="1"/>
  <c r="O252" i="14"/>
  <c r="P252" i="14" s="1"/>
  <c r="M253" i="14" s="1"/>
  <c r="L258" i="22" l="1"/>
  <c r="I239" i="15" s="1"/>
  <c r="N269" i="21"/>
  <c r="L269" i="21" s="1"/>
  <c r="N253" i="14"/>
  <c r="L253" i="14" s="1"/>
  <c r="O258" i="22" l="1"/>
  <c r="P258" i="22" s="1"/>
  <c r="M259" i="22" s="1"/>
  <c r="N259" i="22" s="1"/>
  <c r="H250" i="15"/>
  <c r="G234" i="15"/>
  <c r="K234" i="15" s="1"/>
  <c r="M234" i="15" s="1"/>
  <c r="A235" i="15" s="1"/>
  <c r="O253" i="14"/>
  <c r="P253" i="14" s="1"/>
  <c r="M254" i="14" s="1"/>
  <c r="L259" i="22" l="1"/>
  <c r="I240" i="15" s="1"/>
  <c r="O269" i="21"/>
  <c r="P269" i="21" s="1"/>
  <c r="M270" i="21" s="1"/>
  <c r="N254" i="14"/>
  <c r="L254" i="14" s="1"/>
  <c r="O259" i="22" l="1"/>
  <c r="P259" i="22" s="1"/>
  <c r="M260" i="22" s="1"/>
  <c r="N260" i="22" s="1"/>
  <c r="N270" i="21"/>
  <c r="L270" i="21" s="1"/>
  <c r="G235" i="15"/>
  <c r="K235" i="15" s="1"/>
  <c r="M235" i="15" s="1"/>
  <c r="A236" i="15" s="1"/>
  <c r="O254" i="14"/>
  <c r="P254" i="14" s="1"/>
  <c r="M255" i="14" s="1"/>
  <c r="L260" i="22" l="1"/>
  <c r="I241" i="15" s="1"/>
  <c r="H251" i="15"/>
  <c r="N255" i="14"/>
  <c r="L255" i="14" s="1"/>
  <c r="O260" i="22" l="1"/>
  <c r="P260" i="22" s="1"/>
  <c r="M261" i="22" s="1"/>
  <c r="O270" i="21"/>
  <c r="P270" i="21" s="1"/>
  <c r="M271" i="21" s="1"/>
  <c r="G236" i="15"/>
  <c r="K236" i="15" s="1"/>
  <c r="M236" i="15" s="1"/>
  <c r="A237" i="15" s="1"/>
  <c r="O255" i="14"/>
  <c r="P255" i="14" s="1"/>
  <c r="M256" i="14" s="1"/>
  <c r="N261" i="22" l="1"/>
  <c r="L261" i="22" s="1"/>
  <c r="I242" i="15" s="1"/>
  <c r="N271" i="21"/>
  <c r="L271" i="21" s="1"/>
  <c r="N256" i="14"/>
  <c r="L256" i="14" s="1"/>
  <c r="O261" i="22" l="1"/>
  <c r="P261" i="22" s="1"/>
  <c r="M262" i="22" s="1"/>
  <c r="H252" i="15"/>
  <c r="G237" i="15"/>
  <c r="K237" i="15" s="1"/>
  <c r="M237" i="15" s="1"/>
  <c r="A238" i="15" s="1"/>
  <c r="O256" i="14"/>
  <c r="P256" i="14" s="1"/>
  <c r="M257" i="14" s="1"/>
  <c r="N262" i="22" l="1"/>
  <c r="L262" i="22" s="1"/>
  <c r="I243" i="15" s="1"/>
  <c r="O271" i="21"/>
  <c r="P271" i="21" s="1"/>
  <c r="M272" i="21" s="1"/>
  <c r="N257" i="14"/>
  <c r="L257" i="14" s="1"/>
  <c r="O262" i="22" l="1"/>
  <c r="P262" i="22" s="1"/>
  <c r="M263" i="22" s="1"/>
  <c r="N272" i="21"/>
  <c r="L272" i="21" s="1"/>
  <c r="G238" i="15"/>
  <c r="K238" i="15" s="1"/>
  <c r="M238" i="15" s="1"/>
  <c r="A239" i="15" s="1"/>
  <c r="O257" i="14"/>
  <c r="P257" i="14" s="1"/>
  <c r="M258" i="14" s="1"/>
  <c r="N263" i="22" l="1"/>
  <c r="H253" i="15"/>
  <c r="N258" i="14"/>
  <c r="L258" i="14" s="1"/>
  <c r="L263" i="22" l="1"/>
  <c r="I244" i="15" s="1"/>
  <c r="O272" i="21"/>
  <c r="P272" i="21" s="1"/>
  <c r="M273" i="21" s="1"/>
  <c r="G239" i="15"/>
  <c r="K239" i="15" s="1"/>
  <c r="M239" i="15" s="1"/>
  <c r="A240" i="15" s="1"/>
  <c r="O258" i="14"/>
  <c r="P258" i="14" s="1"/>
  <c r="M259" i="14" s="1"/>
  <c r="O263" i="22" l="1"/>
  <c r="P263" i="22" s="1"/>
  <c r="M264" i="22" s="1"/>
  <c r="N273" i="21"/>
  <c r="L273" i="21" s="1"/>
  <c r="N259" i="14"/>
  <c r="L259" i="14" s="1"/>
  <c r="N264" i="22" l="1"/>
  <c r="H254" i="15"/>
  <c r="G240" i="15"/>
  <c r="K240" i="15" s="1"/>
  <c r="M240" i="15" s="1"/>
  <c r="A241" i="15" s="1"/>
  <c r="O259" i="14"/>
  <c r="P259" i="14" s="1"/>
  <c r="M260" i="14" s="1"/>
  <c r="L264" i="22" l="1"/>
  <c r="I245" i="15" s="1"/>
  <c r="O273" i="21"/>
  <c r="P273" i="21" s="1"/>
  <c r="M274" i="21" s="1"/>
  <c r="N260" i="14"/>
  <c r="L260" i="14" s="1"/>
  <c r="O264" i="22" l="1"/>
  <c r="P264" i="22" s="1"/>
  <c r="M265" i="22" s="1"/>
  <c r="N274" i="21"/>
  <c r="L274" i="21" s="1"/>
  <c r="G241" i="15"/>
  <c r="K241" i="15" s="1"/>
  <c r="M241" i="15" s="1"/>
  <c r="A242" i="15" s="1"/>
  <c r="O260" i="14"/>
  <c r="P260" i="14" s="1"/>
  <c r="M261" i="14" s="1"/>
  <c r="N265" i="22" l="1"/>
  <c r="H255" i="15"/>
  <c r="N261" i="14"/>
  <c r="L261" i="14" s="1"/>
  <c r="L265" i="22" l="1"/>
  <c r="I246" i="15" s="1"/>
  <c r="O274" i="21"/>
  <c r="P274" i="21" s="1"/>
  <c r="M275" i="21" s="1"/>
  <c r="G242" i="15"/>
  <c r="K242" i="15" s="1"/>
  <c r="M242" i="15" s="1"/>
  <c r="A243" i="15" s="1"/>
  <c r="O261" i="14"/>
  <c r="P261" i="14" s="1"/>
  <c r="M262" i="14" s="1"/>
  <c r="O265" i="22" l="1"/>
  <c r="P265" i="22" s="1"/>
  <c r="M266" i="22" s="1"/>
  <c r="N266" i="22" s="1"/>
  <c r="N275" i="21"/>
  <c r="L275" i="21" s="1"/>
  <c r="N262" i="14"/>
  <c r="L262" i="14" s="1"/>
  <c r="L266" i="22" l="1"/>
  <c r="I247" i="15" s="1"/>
  <c r="H256" i="15"/>
  <c r="G243" i="15"/>
  <c r="K243" i="15" s="1"/>
  <c r="M243" i="15" s="1"/>
  <c r="A244" i="15" s="1"/>
  <c r="O262" i="14"/>
  <c r="P262" i="14" s="1"/>
  <c r="M263" i="14" s="1"/>
  <c r="O266" i="22" l="1"/>
  <c r="P266" i="22" s="1"/>
  <c r="M267" i="22" s="1"/>
  <c r="O275" i="21"/>
  <c r="P275" i="21" s="1"/>
  <c r="M276" i="21" s="1"/>
  <c r="N263" i="14"/>
  <c r="L263" i="14" s="1"/>
  <c r="N267" i="22" l="1"/>
  <c r="N276" i="21"/>
  <c r="L276" i="21" s="1"/>
  <c r="G244" i="15"/>
  <c r="K244" i="15" s="1"/>
  <c r="M244" i="15" s="1"/>
  <c r="A245" i="15" s="1"/>
  <c r="O263" i="14"/>
  <c r="P263" i="14" s="1"/>
  <c r="M264" i="14" s="1"/>
  <c r="L267" i="22" l="1"/>
  <c r="I248" i="15" s="1"/>
  <c r="H257" i="15"/>
  <c r="N264" i="14"/>
  <c r="L264" i="14" s="1"/>
  <c r="O267" i="22" l="1"/>
  <c r="P267" i="22" s="1"/>
  <c r="M268" i="22" s="1"/>
  <c r="O276" i="21"/>
  <c r="P276" i="21" s="1"/>
  <c r="M277" i="21" s="1"/>
  <c r="G245" i="15"/>
  <c r="K245" i="15" s="1"/>
  <c r="M245" i="15" s="1"/>
  <c r="A246" i="15" s="1"/>
  <c r="O264" i="14"/>
  <c r="P264" i="14" s="1"/>
  <c r="M265" i="14" s="1"/>
  <c r="N268" i="22" l="1"/>
  <c r="L268" i="22" s="1"/>
  <c r="I249" i="15" s="1"/>
  <c r="N277" i="21"/>
  <c r="L277" i="21" s="1"/>
  <c r="N265" i="14"/>
  <c r="L265" i="14" s="1"/>
  <c r="O268" i="22" l="1"/>
  <c r="P268" i="22" s="1"/>
  <c r="M269" i="22" s="1"/>
  <c r="H258" i="15"/>
  <c r="G246" i="15"/>
  <c r="K246" i="15" s="1"/>
  <c r="M246" i="15" s="1"/>
  <c r="A247" i="15" s="1"/>
  <c r="O265" i="14"/>
  <c r="P265" i="14" s="1"/>
  <c r="M266" i="14" s="1"/>
  <c r="N269" i="22" l="1"/>
  <c r="L269" i="22" s="1"/>
  <c r="I250" i="15" s="1"/>
  <c r="O277" i="21"/>
  <c r="P277" i="21" s="1"/>
  <c r="M278" i="21" s="1"/>
  <c r="N266" i="14"/>
  <c r="L266" i="14" s="1"/>
  <c r="O269" i="22" l="1"/>
  <c r="P269" i="22" s="1"/>
  <c r="M270" i="22" s="1"/>
  <c r="N278" i="21"/>
  <c r="L278" i="21" s="1"/>
  <c r="G247" i="15"/>
  <c r="K247" i="15" s="1"/>
  <c r="M247" i="15" s="1"/>
  <c r="A248" i="15" s="1"/>
  <c r="O266" i="14"/>
  <c r="P266" i="14" s="1"/>
  <c r="M267" i="14" s="1"/>
  <c r="N270" i="22" l="1"/>
  <c r="H259" i="15"/>
  <c r="N267" i="14"/>
  <c r="L267" i="14" s="1"/>
  <c r="L270" i="22" l="1"/>
  <c r="I251" i="15" s="1"/>
  <c r="O278" i="21"/>
  <c r="P278" i="21" s="1"/>
  <c r="M279" i="21" s="1"/>
  <c r="G248" i="15"/>
  <c r="K248" i="15" s="1"/>
  <c r="M248" i="15" s="1"/>
  <c r="A249" i="15" s="1"/>
  <c r="O267" i="14"/>
  <c r="P267" i="14" s="1"/>
  <c r="M268" i="14" s="1"/>
  <c r="O270" i="22" l="1"/>
  <c r="P270" i="22" s="1"/>
  <c r="M271" i="22" s="1"/>
  <c r="N279" i="21"/>
  <c r="L279" i="21" s="1"/>
  <c r="N268" i="14"/>
  <c r="L268" i="14" s="1"/>
  <c r="N271" i="22" l="1"/>
  <c r="H260" i="15"/>
  <c r="G249" i="15"/>
  <c r="K249" i="15" s="1"/>
  <c r="M249" i="15" s="1"/>
  <c r="A250" i="15" s="1"/>
  <c r="O268" i="14"/>
  <c r="P268" i="14" s="1"/>
  <c r="M269" i="14" s="1"/>
  <c r="L271" i="22" l="1"/>
  <c r="I252" i="15" s="1"/>
  <c r="O279" i="21"/>
  <c r="P279" i="21" s="1"/>
  <c r="M280" i="21" s="1"/>
  <c r="N269" i="14"/>
  <c r="L269" i="14" s="1"/>
  <c r="O271" i="22" l="1"/>
  <c r="P271" i="22" s="1"/>
  <c r="M272" i="22" s="1"/>
  <c r="N280" i="21"/>
  <c r="L280" i="21" s="1"/>
  <c r="G250" i="15"/>
  <c r="K250" i="15" s="1"/>
  <c r="M250" i="15" s="1"/>
  <c r="A251" i="15" s="1"/>
  <c r="O269" i="14"/>
  <c r="P269" i="14" s="1"/>
  <c r="M270" i="14" s="1"/>
  <c r="N272" i="22" l="1"/>
  <c r="H261" i="15"/>
  <c r="N270" i="14"/>
  <c r="L270" i="14" s="1"/>
  <c r="L272" i="22" l="1"/>
  <c r="I253" i="15" s="1"/>
  <c r="O280" i="21"/>
  <c r="P280" i="21" s="1"/>
  <c r="M281" i="21" s="1"/>
  <c r="G251" i="15"/>
  <c r="K251" i="15" s="1"/>
  <c r="M251" i="15" s="1"/>
  <c r="A252" i="15" s="1"/>
  <c r="O270" i="14"/>
  <c r="P270" i="14" s="1"/>
  <c r="M271" i="14" s="1"/>
  <c r="O272" i="22" l="1"/>
  <c r="P272" i="22" s="1"/>
  <c r="M273" i="22" s="1"/>
  <c r="N281" i="21"/>
  <c r="L281" i="21" s="1"/>
  <c r="N271" i="14"/>
  <c r="L271" i="14" s="1"/>
  <c r="N273" i="22" l="1"/>
  <c r="H262" i="15"/>
  <c r="G252" i="15"/>
  <c r="K252" i="15" s="1"/>
  <c r="M252" i="15" s="1"/>
  <c r="A253" i="15" s="1"/>
  <c r="O271" i="14"/>
  <c r="P271" i="14" s="1"/>
  <c r="M272" i="14" s="1"/>
  <c r="L273" i="22" l="1"/>
  <c r="I254" i="15" s="1"/>
  <c r="O281" i="21"/>
  <c r="P281" i="21" s="1"/>
  <c r="M282" i="21" s="1"/>
  <c r="N272" i="14"/>
  <c r="L272" i="14" s="1"/>
  <c r="O273" i="22" l="1"/>
  <c r="P273" i="22" s="1"/>
  <c r="M274" i="22" s="1"/>
  <c r="N282" i="21"/>
  <c r="L282" i="21" s="1"/>
  <c r="G253" i="15"/>
  <c r="K253" i="15" s="1"/>
  <c r="M253" i="15" s="1"/>
  <c r="A254" i="15" s="1"/>
  <c r="O272" i="14"/>
  <c r="P272" i="14" s="1"/>
  <c r="M273" i="14" s="1"/>
  <c r="N274" i="22" l="1"/>
  <c r="H263" i="15"/>
  <c r="N273" i="14"/>
  <c r="L273" i="14" s="1"/>
  <c r="L274" i="22" l="1"/>
  <c r="I255" i="15" s="1"/>
  <c r="O282" i="21"/>
  <c r="P282" i="21" s="1"/>
  <c r="M283" i="21" s="1"/>
  <c r="G254" i="15"/>
  <c r="K254" i="15" s="1"/>
  <c r="M254" i="15" s="1"/>
  <c r="A255" i="15" s="1"/>
  <c r="O273" i="14"/>
  <c r="P273" i="14" s="1"/>
  <c r="M274" i="14" s="1"/>
  <c r="O274" i="22" l="1"/>
  <c r="P274" i="22" s="1"/>
  <c r="M275" i="22" s="1"/>
  <c r="N283" i="21"/>
  <c r="L283" i="21" s="1"/>
  <c r="N274" i="14"/>
  <c r="L274" i="14" s="1"/>
  <c r="N275" i="22" l="1"/>
  <c r="H264" i="15"/>
  <c r="G255" i="15"/>
  <c r="K255" i="15" s="1"/>
  <c r="M255" i="15" s="1"/>
  <c r="A256" i="15" s="1"/>
  <c r="O274" i="14"/>
  <c r="P274" i="14" s="1"/>
  <c r="M275" i="14" s="1"/>
  <c r="L275" i="22" l="1"/>
  <c r="I256" i="15" s="1"/>
  <c r="O283" i="21"/>
  <c r="P283" i="21" s="1"/>
  <c r="M284" i="21" s="1"/>
  <c r="N275" i="14"/>
  <c r="L275" i="14" s="1"/>
  <c r="O275" i="22" l="1"/>
  <c r="P275" i="22" s="1"/>
  <c r="M276" i="22" s="1"/>
  <c r="N284" i="21"/>
  <c r="L284" i="21" s="1"/>
  <c r="G256" i="15"/>
  <c r="K256" i="15" s="1"/>
  <c r="M256" i="15" s="1"/>
  <c r="A257" i="15" s="1"/>
  <c r="O275" i="14"/>
  <c r="P275" i="14" s="1"/>
  <c r="M276" i="14" s="1"/>
  <c r="N276" i="22" l="1"/>
  <c r="H265" i="15"/>
  <c r="N276" i="14"/>
  <c r="L276" i="14" s="1"/>
  <c r="L276" i="22" l="1"/>
  <c r="I257" i="15" s="1"/>
  <c r="O284" i="21"/>
  <c r="P284" i="21" s="1"/>
  <c r="M285" i="21" s="1"/>
  <c r="G257" i="15"/>
  <c r="O276" i="14"/>
  <c r="P276" i="14" s="1"/>
  <c r="M277" i="14" s="1"/>
  <c r="K257" i="15" l="1"/>
  <c r="M257" i="15" s="1"/>
  <c r="A258" i="15" s="1"/>
  <c r="O276" i="22"/>
  <c r="P276" i="22" s="1"/>
  <c r="M277" i="22" s="1"/>
  <c r="N285" i="21"/>
  <c r="L285" i="21" s="1"/>
  <c r="N277" i="14"/>
  <c r="L277" i="14" s="1"/>
  <c r="N277" i="22" l="1"/>
  <c r="H266" i="15"/>
  <c r="G258" i="15"/>
  <c r="O277" i="14"/>
  <c r="P277" i="14" s="1"/>
  <c r="M278" i="14" s="1"/>
  <c r="L277" i="22" l="1"/>
  <c r="I258" i="15" s="1"/>
  <c r="K258" i="15" s="1"/>
  <c r="M258" i="15" s="1"/>
  <c r="A259" i="15" s="1"/>
  <c r="O285" i="21"/>
  <c r="P285" i="21" s="1"/>
  <c r="M286" i="21" s="1"/>
  <c r="N278" i="14"/>
  <c r="L278" i="14" s="1"/>
  <c r="O277" i="22" l="1"/>
  <c r="P277" i="22" s="1"/>
  <c r="M278" i="22" s="1"/>
  <c r="N286" i="21"/>
  <c r="L286" i="21" s="1"/>
  <c r="G259" i="15"/>
  <c r="O278" i="14"/>
  <c r="P278" i="14" s="1"/>
  <c r="M279" i="14" s="1"/>
  <c r="N278" i="22" l="1"/>
  <c r="H267" i="15"/>
  <c r="N279" i="14"/>
  <c r="L279" i="14" s="1"/>
  <c r="L278" i="22" l="1"/>
  <c r="I259" i="15" s="1"/>
  <c r="K259" i="15" s="1"/>
  <c r="M259" i="15" s="1"/>
  <c r="A260" i="15" s="1"/>
  <c r="O286" i="21"/>
  <c r="P286" i="21" s="1"/>
  <c r="M287" i="21" s="1"/>
  <c r="G260" i="15"/>
  <c r="O279" i="14"/>
  <c r="P279" i="14" s="1"/>
  <c r="M280" i="14" s="1"/>
  <c r="O278" i="22" l="1"/>
  <c r="P278" i="22" s="1"/>
  <c r="M279" i="22" s="1"/>
  <c r="N279" i="22" s="1"/>
  <c r="L279" i="22" s="1"/>
  <c r="I260" i="15" s="1"/>
  <c r="K260" i="15" s="1"/>
  <c r="M260" i="15" s="1"/>
  <c r="A261" i="15" s="1"/>
  <c r="N287" i="21"/>
  <c r="L287" i="21" s="1"/>
  <c r="N280" i="14"/>
  <c r="L280" i="14" s="1"/>
  <c r="O279" i="22" l="1"/>
  <c r="P279" i="22" s="1"/>
  <c r="M280" i="22" s="1"/>
  <c r="H268" i="15"/>
  <c r="H7" i="15" s="1"/>
  <c r="G261" i="15"/>
  <c r="O280" i="14"/>
  <c r="P280" i="14" s="1"/>
  <c r="M281" i="14" s="1"/>
  <c r="N280" i="22" l="1"/>
  <c r="O287" i="21"/>
  <c r="P287" i="21" s="1"/>
  <c r="M288" i="21" s="1"/>
  <c r="N281" i="14"/>
  <c r="L281" i="14" s="1"/>
  <c r="L280" i="22" l="1"/>
  <c r="I261" i="15" s="1"/>
  <c r="K261" i="15" s="1"/>
  <c r="M261" i="15" s="1"/>
  <c r="A262" i="15" s="1"/>
  <c r="N288" i="21"/>
  <c r="L288" i="21" s="1"/>
  <c r="G262" i="15"/>
  <c r="O281" i="14"/>
  <c r="P281" i="14" s="1"/>
  <c r="M282" i="14" s="1"/>
  <c r="O280" i="22" l="1"/>
  <c r="P280" i="22" s="1"/>
  <c r="M281" i="22" s="1"/>
  <c r="O288" i="21"/>
  <c r="P288" i="21" s="1"/>
  <c r="M289" i="21" s="1"/>
  <c r="N282" i="14"/>
  <c r="L282" i="14" s="1"/>
  <c r="N281" i="22" l="1"/>
  <c r="N289" i="21"/>
  <c r="L289" i="21" s="1"/>
  <c r="G263" i="15"/>
  <c r="O282" i="14"/>
  <c r="P282" i="14" s="1"/>
  <c r="M283" i="14" s="1"/>
  <c r="L281" i="22" l="1"/>
  <c r="I262" i="15" s="1"/>
  <c r="K262" i="15" s="1"/>
  <c r="M262" i="15" s="1"/>
  <c r="A263" i="15" s="1"/>
  <c r="O289" i="21"/>
  <c r="P289" i="21" s="1"/>
  <c r="M290" i="21" s="1"/>
  <c r="N283" i="14"/>
  <c r="L283" i="14" s="1"/>
  <c r="O281" i="22" l="1"/>
  <c r="P281" i="22" s="1"/>
  <c r="M282" i="22" s="1"/>
  <c r="N290" i="21"/>
  <c r="L290" i="21" s="1"/>
  <c r="G264" i="15"/>
  <c r="O283" i="14"/>
  <c r="P283" i="14" s="1"/>
  <c r="M284" i="14" s="1"/>
  <c r="N282" i="22" l="1"/>
  <c r="O290" i="21"/>
  <c r="P290" i="21" s="1"/>
  <c r="M291" i="21" s="1"/>
  <c r="N284" i="14"/>
  <c r="L284" i="14" s="1"/>
  <c r="L282" i="22" l="1"/>
  <c r="I263" i="15" s="1"/>
  <c r="K263" i="15" s="1"/>
  <c r="M263" i="15" s="1"/>
  <c r="A264" i="15" s="1"/>
  <c r="N291" i="21"/>
  <c r="L291" i="21" s="1"/>
  <c r="G265" i="15"/>
  <c r="O284" i="14"/>
  <c r="P284" i="14" s="1"/>
  <c r="M285" i="14" s="1"/>
  <c r="O282" i="22" l="1"/>
  <c r="P282" i="22" s="1"/>
  <c r="M283" i="22" s="1"/>
  <c r="N283" i="22" s="1"/>
  <c r="O291" i="21"/>
  <c r="P291" i="21" s="1"/>
  <c r="M292" i="21" s="1"/>
  <c r="N285" i="14"/>
  <c r="L285" i="14" s="1"/>
  <c r="L283" i="22" l="1"/>
  <c r="I264" i="15" s="1"/>
  <c r="K264" i="15" s="1"/>
  <c r="M264" i="15" s="1"/>
  <c r="A265" i="15" s="1"/>
  <c r="N292" i="21"/>
  <c r="L292" i="21" s="1"/>
  <c r="G266" i="15"/>
  <c r="O285" i="14"/>
  <c r="P285" i="14" s="1"/>
  <c r="M286" i="14" s="1"/>
  <c r="O283" i="22" l="1"/>
  <c r="P283" i="22" s="1"/>
  <c r="M284" i="22" s="1"/>
  <c r="N284" i="22" s="1"/>
  <c r="O292" i="21"/>
  <c r="P292" i="21" s="1"/>
  <c r="M293" i="21" s="1"/>
  <c r="N286" i="14"/>
  <c r="L286" i="14" s="1"/>
  <c r="L284" i="22" l="1"/>
  <c r="I265" i="15" s="1"/>
  <c r="K265" i="15" s="1"/>
  <c r="M265" i="15" s="1"/>
  <c r="A266" i="15" s="1"/>
  <c r="N293" i="21"/>
  <c r="L293" i="21" s="1"/>
  <c r="G267" i="15"/>
  <c r="O286" i="14"/>
  <c r="P286" i="14" s="1"/>
  <c r="M287" i="14" s="1"/>
  <c r="O284" i="22" l="1"/>
  <c r="P284" i="22" s="1"/>
  <c r="M285" i="22" s="1"/>
  <c r="N285" i="22" s="1"/>
  <c r="O293" i="21"/>
  <c r="P293" i="21" s="1"/>
  <c r="M294" i="21" s="1"/>
  <c r="N287" i="14"/>
  <c r="L287" i="14" s="1"/>
  <c r="L285" i="22" l="1"/>
  <c r="I266" i="15" s="1"/>
  <c r="K266" i="15" s="1"/>
  <c r="M266" i="15" s="1"/>
  <c r="A267" i="15" s="1"/>
  <c r="N294" i="21"/>
  <c r="L294" i="21" s="1"/>
  <c r="G268" i="15"/>
  <c r="O287" i="14"/>
  <c r="P287" i="14" s="1"/>
  <c r="M288" i="14" s="1"/>
  <c r="O285" i="22" l="1"/>
  <c r="P285" i="22" s="1"/>
  <c r="M286" i="22" s="1"/>
  <c r="O294" i="21"/>
  <c r="P294" i="21" s="1"/>
  <c r="M295" i="21" s="1"/>
  <c r="N288" i="14"/>
  <c r="L288" i="14" s="1"/>
  <c r="G7" i="15"/>
  <c r="N286" i="22" l="1"/>
  <c r="N295" i="21"/>
  <c r="L295" i="21" s="1"/>
  <c r="O288" i="14"/>
  <c r="P288" i="14" s="1"/>
  <c r="M289" i="14" s="1"/>
  <c r="L286" i="22" l="1"/>
  <c r="I267" i="15" s="1"/>
  <c r="K267" i="15" s="1"/>
  <c r="O295" i="21"/>
  <c r="P295" i="21" s="1"/>
  <c r="M296" i="21" s="1"/>
  <c r="N289" i="14"/>
  <c r="L289" i="14" s="1"/>
  <c r="M267" i="15" l="1"/>
  <c r="A268" i="15" s="1"/>
  <c r="O286" i="22"/>
  <c r="P286" i="22" s="1"/>
  <c r="M287" i="22" s="1"/>
  <c r="N296" i="21"/>
  <c r="L296" i="21" s="1"/>
  <c r="O289" i="14"/>
  <c r="P289" i="14" s="1"/>
  <c r="M290" i="14" s="1"/>
  <c r="N287" i="22" l="1"/>
  <c r="O296" i="21"/>
  <c r="P296" i="21" s="1"/>
  <c r="M297" i="21" s="1"/>
  <c r="N290" i="14"/>
  <c r="L290" i="14" s="1"/>
  <c r="L287" i="22" l="1"/>
  <c r="I268" i="15" s="1"/>
  <c r="N297" i="21"/>
  <c r="L297" i="21" s="1"/>
  <c r="O290" i="14"/>
  <c r="P290" i="14" s="1"/>
  <c r="M291" i="14" s="1"/>
  <c r="I7" i="15" l="1"/>
  <c r="K268" i="15"/>
  <c r="O287" i="22"/>
  <c r="P287" i="22" s="1"/>
  <c r="M288" i="22" s="1"/>
  <c r="O297" i="21"/>
  <c r="P297" i="21" s="1"/>
  <c r="M298" i="21" s="1"/>
  <c r="N291" i="14"/>
  <c r="L291" i="14" s="1"/>
  <c r="N288" i="22" l="1"/>
  <c r="L288" i="22" s="1"/>
  <c r="M268" i="15"/>
  <c r="K7" i="15"/>
  <c r="M7" i="15" s="1"/>
  <c r="N298" i="21"/>
  <c r="L298" i="21" s="1"/>
  <c r="O291" i="14"/>
  <c r="P291" i="14" s="1"/>
  <c r="M292" i="14" s="1"/>
  <c r="O288" i="22" l="1"/>
  <c r="P288" i="22" s="1"/>
  <c r="M289" i="22" s="1"/>
  <c r="O298" i="21"/>
  <c r="P298" i="21" s="1"/>
  <c r="M299" i="21" s="1"/>
  <c r="N292" i="14"/>
  <c r="N289" i="22" l="1"/>
  <c r="L289" i="22" s="1"/>
  <c r="N299" i="21"/>
  <c r="L299" i="21" s="1"/>
  <c r="L292" i="14"/>
  <c r="O292" i="14" s="1"/>
  <c r="P292" i="14" s="1"/>
  <c r="M293" i="14" s="1"/>
  <c r="O289" i="22" l="1"/>
  <c r="P289" i="22" s="1"/>
  <c r="M290" i="22" s="1"/>
  <c r="O299" i="21"/>
  <c r="P299" i="21" s="1"/>
  <c r="M300" i="21" s="1"/>
  <c r="N293" i="14"/>
  <c r="N290" i="22" l="1"/>
  <c r="L290" i="22" s="1"/>
  <c r="N300" i="21"/>
  <c r="L300" i="21" s="1"/>
  <c r="L293" i="14"/>
  <c r="O293" i="14" s="1"/>
  <c r="P293" i="14" s="1"/>
  <c r="M294" i="14" s="1"/>
  <c r="O290" i="22" l="1"/>
  <c r="P290" i="22" s="1"/>
  <c r="M291" i="22" s="1"/>
  <c r="O300" i="21"/>
  <c r="P300" i="21" s="1"/>
  <c r="M301" i="21" s="1"/>
  <c r="N294" i="14"/>
  <c r="L294" i="14" s="1"/>
  <c r="O294" i="14" s="1"/>
  <c r="P294" i="14" s="1"/>
  <c r="M295" i="14" s="1"/>
  <c r="N295" i="14" s="1"/>
  <c r="N291" i="22" l="1"/>
  <c r="L291" i="22" s="1"/>
  <c r="N301" i="21"/>
  <c r="L301" i="21" s="1"/>
  <c r="L295" i="14"/>
  <c r="O295" i="14" s="1"/>
  <c r="P295" i="14" s="1"/>
  <c r="M296" i="14" s="1"/>
  <c r="O291" i="22" l="1"/>
  <c r="P291" i="22" s="1"/>
  <c r="M292" i="22" s="1"/>
  <c r="O301" i="21"/>
  <c r="P301" i="21" s="1"/>
  <c r="M302" i="21" s="1"/>
  <c r="N296" i="14"/>
  <c r="L296" i="14" s="1"/>
  <c r="N292" i="22" l="1"/>
  <c r="L292" i="22" s="1"/>
  <c r="N302" i="21"/>
  <c r="L302" i="21" s="1"/>
  <c r="O296" i="14"/>
  <c r="P296" i="14" s="1"/>
  <c r="M297" i="14" s="1"/>
  <c r="O292" i="22" l="1"/>
  <c r="P292" i="22" s="1"/>
  <c r="M293" i="22" s="1"/>
  <c r="O302" i="21"/>
  <c r="P302" i="21" s="1"/>
  <c r="M303" i="21" s="1"/>
  <c r="N297" i="14"/>
  <c r="L297" i="14" s="1"/>
  <c r="N293" i="22" l="1"/>
  <c r="N303" i="21"/>
  <c r="L303" i="21" s="1"/>
  <c r="O297" i="14"/>
  <c r="P297" i="14" s="1"/>
  <c r="M298" i="14" s="1"/>
  <c r="L293" i="22" l="1"/>
  <c r="O293" i="22" s="1"/>
  <c r="P293" i="22" s="1"/>
  <c r="M294" i="22" s="1"/>
  <c r="O303" i="21"/>
  <c r="P303" i="21" s="1"/>
  <c r="M304" i="21" s="1"/>
  <c r="N298" i="14"/>
  <c r="L298" i="14" s="1"/>
  <c r="N294" i="22" l="1"/>
  <c r="L294" i="22" s="1"/>
  <c r="N304" i="21"/>
  <c r="L304" i="21" s="1"/>
  <c r="O298" i="14"/>
  <c r="P298" i="14" s="1"/>
  <c r="M299" i="14" s="1"/>
  <c r="O294" i="22" l="1"/>
  <c r="P294" i="22" s="1"/>
  <c r="M295" i="22" s="1"/>
  <c r="O304" i="21"/>
  <c r="P304" i="21" s="1"/>
  <c r="M305" i="21" s="1"/>
  <c r="N299" i="14"/>
  <c r="L299" i="14" s="1"/>
  <c r="N295" i="22" l="1"/>
  <c r="L295" i="22" s="1"/>
  <c r="N305" i="21"/>
  <c r="L305" i="21" s="1"/>
  <c r="O299" i="14"/>
  <c r="P299" i="14" s="1"/>
  <c r="M300" i="14" s="1"/>
  <c r="O295" i="22" l="1"/>
  <c r="P295" i="22" s="1"/>
  <c r="M296" i="22" s="1"/>
  <c r="O305" i="21"/>
  <c r="P305" i="21" s="1"/>
  <c r="M306" i="21" s="1"/>
  <c r="N300" i="14"/>
  <c r="L300" i="14" s="1"/>
  <c r="N296" i="22" l="1"/>
  <c r="N306" i="21"/>
  <c r="L306" i="21" s="1"/>
  <c r="O300" i="14"/>
  <c r="P300" i="14" s="1"/>
  <c r="M301" i="14" s="1"/>
  <c r="L296" i="22" l="1"/>
  <c r="O296" i="22" s="1"/>
  <c r="P296" i="22" s="1"/>
  <c r="M297" i="22" s="1"/>
  <c r="O306" i="21"/>
  <c r="P306" i="21" s="1"/>
  <c r="M307" i="21" s="1"/>
  <c r="N301" i="14"/>
  <c r="L301" i="14" s="1"/>
  <c r="N297" i="22" l="1"/>
  <c r="L297" i="22" s="1"/>
  <c r="N307" i="21"/>
  <c r="L307" i="21" s="1"/>
  <c r="O301" i="14"/>
  <c r="P301" i="14" s="1"/>
  <c r="M302" i="14" s="1"/>
  <c r="O297" i="22" l="1"/>
  <c r="P297" i="22" s="1"/>
  <c r="M298" i="22" s="1"/>
  <c r="O307" i="21"/>
  <c r="P307" i="21" s="1"/>
  <c r="M308" i="21" s="1"/>
  <c r="N302" i="14"/>
  <c r="L302" i="14" s="1"/>
  <c r="N298" i="22" l="1"/>
  <c r="L298" i="22" s="1"/>
  <c r="N308" i="21"/>
  <c r="L308" i="21" s="1"/>
  <c r="O302" i="14"/>
  <c r="P302" i="14" s="1"/>
  <c r="M303" i="14" s="1"/>
  <c r="O298" i="22" l="1"/>
  <c r="P298" i="22" s="1"/>
  <c r="M299" i="22" s="1"/>
  <c r="O308" i="21"/>
  <c r="P308" i="21" s="1"/>
  <c r="M309" i="21" s="1"/>
  <c r="N303" i="14"/>
  <c r="L303" i="14" s="1"/>
  <c r="N299" i="22" l="1"/>
  <c r="L299" i="22" s="1"/>
  <c r="N309" i="21"/>
  <c r="L309" i="21" s="1"/>
  <c r="O303" i="14"/>
  <c r="P303" i="14" s="1"/>
  <c r="M304" i="14" s="1"/>
  <c r="O299" i="22" l="1"/>
  <c r="P299" i="22" s="1"/>
  <c r="M300" i="22" s="1"/>
  <c r="O309" i="21"/>
  <c r="P309" i="21" s="1"/>
  <c r="M310" i="21" s="1"/>
  <c r="N304" i="14"/>
  <c r="L304" i="14" s="1"/>
  <c r="N300" i="22" l="1"/>
  <c r="N310" i="21"/>
  <c r="L310" i="21" s="1"/>
  <c r="O304" i="14"/>
  <c r="P304" i="14" s="1"/>
  <c r="M305" i="14" s="1"/>
  <c r="L300" i="22" l="1"/>
  <c r="O300" i="22" s="1"/>
  <c r="P300" i="22" s="1"/>
  <c r="M301" i="22" s="1"/>
  <c r="O310" i="21"/>
  <c r="P310" i="21" s="1"/>
  <c r="M311" i="21" s="1"/>
  <c r="N305" i="14"/>
  <c r="L305" i="14" s="1"/>
  <c r="N301" i="22" l="1"/>
  <c r="L301" i="22" s="1"/>
  <c r="N311" i="21"/>
  <c r="L311" i="21" s="1"/>
  <c r="O305" i="14"/>
  <c r="P305" i="14" s="1"/>
  <c r="M306" i="14" s="1"/>
  <c r="O301" i="22" l="1"/>
  <c r="P301" i="22" s="1"/>
  <c r="M302" i="22" s="1"/>
  <c r="O311" i="21"/>
  <c r="P311" i="21" s="1"/>
  <c r="M312" i="21" s="1"/>
  <c r="N306" i="14"/>
  <c r="L306" i="14" s="1"/>
  <c r="N302" i="22" l="1"/>
  <c r="L302" i="22" s="1"/>
  <c r="N312" i="21"/>
  <c r="L312" i="21" s="1"/>
  <c r="O306" i="14"/>
  <c r="P306" i="14" s="1"/>
  <c r="M307" i="14" s="1"/>
  <c r="O302" i="22" l="1"/>
  <c r="P302" i="22" s="1"/>
  <c r="M303" i="22" s="1"/>
  <c r="O312" i="21"/>
  <c r="P312" i="21" s="1"/>
  <c r="M313" i="21" s="1"/>
  <c r="N307" i="14"/>
  <c r="L307" i="14" s="1"/>
  <c r="N303" i="22" l="1"/>
  <c r="L303" i="22" s="1"/>
  <c r="N313" i="21"/>
  <c r="L313" i="21" s="1"/>
  <c r="O307" i="14"/>
  <c r="P307" i="14" s="1"/>
  <c r="M308" i="14" s="1"/>
  <c r="O303" i="22" l="1"/>
  <c r="P303" i="22" s="1"/>
  <c r="M304" i="22" s="1"/>
  <c r="O313" i="21"/>
  <c r="P313" i="21" s="1"/>
  <c r="M314" i="21" s="1"/>
  <c r="N308" i="14"/>
  <c r="L308" i="14" s="1"/>
  <c r="N304" i="22" l="1"/>
  <c r="L304" i="22" s="1"/>
  <c r="N314" i="21"/>
  <c r="L314" i="21" s="1"/>
  <c r="O308" i="14"/>
  <c r="P308" i="14" s="1"/>
  <c r="M309" i="14" s="1"/>
  <c r="O304" i="22" l="1"/>
  <c r="P304" i="22" s="1"/>
  <c r="M305" i="22" s="1"/>
  <c r="O314" i="21"/>
  <c r="P314" i="21" s="1"/>
  <c r="M315" i="21" s="1"/>
  <c r="N309" i="14"/>
  <c r="L309" i="14" s="1"/>
  <c r="N305" i="22" l="1"/>
  <c r="N315" i="21"/>
  <c r="L315" i="21" s="1"/>
  <c r="O309" i="14"/>
  <c r="P309" i="14" s="1"/>
  <c r="M310" i="14" s="1"/>
  <c r="L305" i="22" l="1"/>
  <c r="O305" i="22" s="1"/>
  <c r="P305" i="22" s="1"/>
  <c r="M306" i="22" s="1"/>
  <c r="O315" i="21"/>
  <c r="P315" i="21" s="1"/>
  <c r="M316" i="21" s="1"/>
  <c r="N310" i="14"/>
  <c r="L310" i="14" s="1"/>
  <c r="N306" i="22" l="1"/>
  <c r="N316" i="21"/>
  <c r="L316" i="21" s="1"/>
  <c r="O310" i="14"/>
  <c r="P310" i="14" s="1"/>
  <c r="M311" i="14" s="1"/>
  <c r="L306" i="22" l="1"/>
  <c r="O306" i="22" s="1"/>
  <c r="P306" i="22" s="1"/>
  <c r="M307" i="22" s="1"/>
  <c r="O316" i="21"/>
  <c r="P316" i="21" s="1"/>
  <c r="M317" i="21" s="1"/>
  <c r="N311" i="14"/>
  <c r="L311" i="14" s="1"/>
  <c r="O311" i="14" s="1"/>
  <c r="P311" i="14" s="1"/>
  <c r="M312" i="14" s="1"/>
  <c r="N307" i="22" l="1"/>
  <c r="N317" i="21"/>
  <c r="L317" i="21" s="1"/>
  <c r="N312" i="14"/>
  <c r="L312" i="14" s="1"/>
  <c r="O312" i="14" s="1"/>
  <c r="P312" i="14" s="1"/>
  <c r="M313" i="14" s="1"/>
  <c r="L307" i="22" l="1"/>
  <c r="O307" i="22" s="1"/>
  <c r="P307" i="22" s="1"/>
  <c r="M308" i="22" s="1"/>
  <c r="O317" i="21"/>
  <c r="P317" i="21" s="1"/>
  <c r="M318" i="21" s="1"/>
  <c r="N313" i="14"/>
  <c r="L313" i="14" s="1"/>
  <c r="O313" i="14" s="1"/>
  <c r="P313" i="14" s="1"/>
  <c r="M314" i="14" s="1"/>
  <c r="N308" i="22" l="1"/>
  <c r="L308" i="22" s="1"/>
  <c r="N318" i="21"/>
  <c r="L318" i="21" s="1"/>
  <c r="N314" i="14"/>
  <c r="L314" i="14" s="1"/>
  <c r="O308" i="22" l="1"/>
  <c r="P308" i="22" s="1"/>
  <c r="M309" i="22" s="1"/>
  <c r="O318" i="21"/>
  <c r="P318" i="21" s="1"/>
  <c r="M319" i="21" s="1"/>
  <c r="O314" i="14"/>
  <c r="P314" i="14" s="1"/>
  <c r="M315" i="14" s="1"/>
  <c r="N309" i="22" l="1"/>
  <c r="N319" i="21"/>
  <c r="L319" i="21" s="1"/>
  <c r="N315" i="14"/>
  <c r="L315" i="14" s="1"/>
  <c r="L309" i="22" l="1"/>
  <c r="O309" i="22" s="1"/>
  <c r="P309" i="22" s="1"/>
  <c r="M310" i="22" s="1"/>
  <c r="O319" i="21"/>
  <c r="P319" i="21" s="1"/>
  <c r="M320" i="21" s="1"/>
  <c r="O315" i="14"/>
  <c r="P315" i="14" s="1"/>
  <c r="M316" i="14" s="1"/>
  <c r="N310" i="22" l="1"/>
  <c r="N320" i="21"/>
  <c r="L320" i="21" s="1"/>
  <c r="N316" i="14"/>
  <c r="L316" i="14" s="1"/>
  <c r="L310" i="22" l="1"/>
  <c r="O310" i="22" s="1"/>
  <c r="P310" i="22" s="1"/>
  <c r="M311" i="22" s="1"/>
  <c r="O320" i="21"/>
  <c r="P320" i="21" s="1"/>
  <c r="M321" i="21" s="1"/>
  <c r="O316" i="14"/>
  <c r="P316" i="14" s="1"/>
  <c r="M317" i="14" s="1"/>
  <c r="N311" i="22" l="1"/>
  <c r="L311" i="22" s="1"/>
  <c r="N321" i="21"/>
  <c r="L321" i="21" s="1"/>
  <c r="N317" i="14"/>
  <c r="L317" i="14" s="1"/>
  <c r="O311" i="22" l="1"/>
  <c r="P311" i="22" s="1"/>
  <c r="M312" i="22" s="1"/>
  <c r="O321" i="21"/>
  <c r="P321" i="21" s="1"/>
  <c r="M322" i="21" s="1"/>
  <c r="O317" i="14"/>
  <c r="P317" i="14" s="1"/>
  <c r="M318" i="14" s="1"/>
  <c r="N312" i="22" l="1"/>
  <c r="L312" i="22" s="1"/>
  <c r="N322" i="21"/>
  <c r="L322" i="21" s="1"/>
  <c r="N318" i="14"/>
  <c r="L318" i="14" s="1"/>
  <c r="O312" i="22" l="1"/>
  <c r="P312" i="22" s="1"/>
  <c r="M313" i="22" s="1"/>
  <c r="O322" i="21"/>
  <c r="P322" i="21" s="1"/>
  <c r="M323" i="21" s="1"/>
  <c r="O318" i="14"/>
  <c r="P318" i="14" s="1"/>
  <c r="M319" i="14" s="1"/>
  <c r="N313" i="22" l="1"/>
  <c r="L313" i="22" s="1"/>
  <c r="N323" i="21"/>
  <c r="L323" i="21" s="1"/>
  <c r="N319" i="14"/>
  <c r="O313" i="22" l="1"/>
  <c r="P313" i="22" s="1"/>
  <c r="M314" i="22" s="1"/>
  <c r="O323" i="21"/>
  <c r="P323" i="21" s="1"/>
  <c r="M324" i="21" s="1"/>
  <c r="L319" i="14"/>
  <c r="O319" i="14" s="1"/>
  <c r="P319" i="14" s="1"/>
  <c r="M320" i="14" s="1"/>
  <c r="N314" i="22" l="1"/>
  <c r="L314" i="22" s="1"/>
  <c r="N324" i="21"/>
  <c r="L324" i="21" s="1"/>
  <c r="N320" i="14"/>
  <c r="O314" i="22" l="1"/>
  <c r="P314" i="22" s="1"/>
  <c r="M315" i="22" s="1"/>
  <c r="O324" i="21"/>
  <c r="P324" i="21" s="1"/>
  <c r="M325" i="21" s="1"/>
  <c r="L320" i="14"/>
  <c r="O320" i="14" s="1"/>
  <c r="P320" i="14" s="1"/>
  <c r="M321" i="14" s="1"/>
  <c r="N315" i="22" l="1"/>
  <c r="N325" i="21"/>
  <c r="L325" i="21" s="1"/>
  <c r="N321" i="14"/>
  <c r="L315" i="22" l="1"/>
  <c r="O315" i="22" s="1"/>
  <c r="P315" i="22" s="1"/>
  <c r="M316" i="22" s="1"/>
  <c r="O325" i="21"/>
  <c r="P325" i="21" s="1"/>
  <c r="M326" i="21" s="1"/>
  <c r="L321" i="14"/>
  <c r="O321" i="14" s="1"/>
  <c r="P321" i="14" s="1"/>
  <c r="M322" i="14" s="1"/>
  <c r="N316" i="22" l="1"/>
  <c r="N326" i="21"/>
  <c r="L326" i="21" s="1"/>
  <c r="N322" i="14"/>
  <c r="L316" i="22" l="1"/>
  <c r="O316" i="22" s="1"/>
  <c r="P316" i="22" s="1"/>
  <c r="M317" i="22" s="1"/>
  <c r="O326" i="21"/>
  <c r="P326" i="21" s="1"/>
  <c r="M327" i="21" s="1"/>
  <c r="L322" i="14"/>
  <c r="O322" i="14" s="1"/>
  <c r="P322" i="14" s="1"/>
  <c r="M323" i="14" s="1"/>
  <c r="N317" i="22" l="1"/>
  <c r="N327" i="21"/>
  <c r="L327" i="21" s="1"/>
  <c r="N323" i="14"/>
  <c r="L323" i="14" s="1"/>
  <c r="O323" i="14" s="1"/>
  <c r="P323" i="14" s="1"/>
  <c r="M324" i="14" s="1"/>
  <c r="L317" i="22" l="1"/>
  <c r="O317" i="22" s="1"/>
  <c r="P317" i="22" s="1"/>
  <c r="M318" i="22" s="1"/>
  <c r="O327" i="21"/>
  <c r="P327" i="21" s="1"/>
  <c r="M328" i="21" s="1"/>
  <c r="N324" i="14"/>
  <c r="L324" i="14" s="1"/>
  <c r="O324" i="14" s="1"/>
  <c r="P324" i="14" s="1"/>
  <c r="M325" i="14" s="1"/>
  <c r="N325" i="14" s="1"/>
  <c r="L325" i="14" s="1"/>
  <c r="O325" i="14" s="1"/>
  <c r="P325" i="14" s="1"/>
  <c r="M326" i="14" s="1"/>
  <c r="N318" i="22" l="1"/>
  <c r="L318" i="22" s="1"/>
  <c r="N328" i="21"/>
  <c r="L328" i="21" s="1"/>
  <c r="N326" i="14"/>
  <c r="L326" i="14" s="1"/>
  <c r="O318" i="22" l="1"/>
  <c r="P318" i="22" s="1"/>
  <c r="M319" i="22" s="1"/>
  <c r="O328" i="21"/>
  <c r="P328" i="21" s="1"/>
  <c r="M329" i="21" s="1"/>
  <c r="O326" i="14"/>
  <c r="P326" i="14" s="1"/>
  <c r="M327" i="14" s="1"/>
  <c r="N319" i="22" l="1"/>
  <c r="N329" i="21"/>
  <c r="L329" i="21" s="1"/>
  <c r="N327" i="14"/>
  <c r="L327" i="14" s="1"/>
  <c r="L319" i="22" l="1"/>
  <c r="O319" i="22" s="1"/>
  <c r="P319" i="22" s="1"/>
  <c r="M320" i="22" s="1"/>
  <c r="O329" i="21"/>
  <c r="P329" i="21" s="1"/>
  <c r="M330" i="21" s="1"/>
  <c r="O327" i="14"/>
  <c r="P327" i="14" s="1"/>
  <c r="M328" i="14" s="1"/>
  <c r="N320" i="22" l="1"/>
  <c r="N330" i="21"/>
  <c r="L330" i="21" s="1"/>
  <c r="N328" i="14"/>
  <c r="L328" i="14" s="1"/>
  <c r="L320" i="22" l="1"/>
  <c r="O320" i="22" s="1"/>
  <c r="P320" i="22" s="1"/>
  <c r="M321" i="22" s="1"/>
  <c r="O330" i="21"/>
  <c r="P330" i="21" s="1"/>
  <c r="M331" i="21" s="1"/>
  <c r="O328" i="14"/>
  <c r="P328" i="14" s="1"/>
  <c r="M329" i="14" s="1"/>
  <c r="N321" i="22" l="1"/>
  <c r="N331" i="21"/>
  <c r="L331" i="21" s="1"/>
  <c r="N329" i="14"/>
  <c r="L329" i="14" s="1"/>
  <c r="L321" i="22" l="1"/>
  <c r="O321" i="22" s="1"/>
  <c r="P321" i="22" s="1"/>
  <c r="M322" i="22" s="1"/>
  <c r="O331" i="21"/>
  <c r="P331" i="21" s="1"/>
  <c r="M332" i="21" s="1"/>
  <c r="O329" i="14"/>
  <c r="P329" i="14" s="1"/>
  <c r="M330" i="14" s="1"/>
  <c r="N322" i="22" l="1"/>
  <c r="N332" i="21"/>
  <c r="L332" i="21" s="1"/>
  <c r="N330" i="14"/>
  <c r="L330" i="14" s="1"/>
  <c r="L322" i="22" l="1"/>
  <c r="O322" i="22" s="1"/>
  <c r="P322" i="22" s="1"/>
  <c r="M323" i="22" s="1"/>
  <c r="O332" i="21"/>
  <c r="P332" i="21" s="1"/>
  <c r="M333" i="21" s="1"/>
  <c r="O330" i="14"/>
  <c r="P330" i="14" s="1"/>
  <c r="M331" i="14" s="1"/>
  <c r="N323" i="22" l="1"/>
  <c r="N333" i="21"/>
  <c r="L333" i="21" s="1"/>
  <c r="N331" i="14"/>
  <c r="L331" i="14" s="1"/>
  <c r="L323" i="22" l="1"/>
  <c r="O323" i="22" s="1"/>
  <c r="P323" i="22" s="1"/>
  <c r="M324" i="22" s="1"/>
  <c r="O333" i="21"/>
  <c r="P333" i="21" s="1"/>
  <c r="M334" i="21" s="1"/>
  <c r="O331" i="14"/>
  <c r="P331" i="14" s="1"/>
  <c r="M332" i="14" s="1"/>
  <c r="N324" i="22" l="1"/>
  <c r="N334" i="21"/>
  <c r="L334" i="21" s="1"/>
  <c r="N332" i="14"/>
  <c r="L332" i="14" s="1"/>
  <c r="L324" i="22" l="1"/>
  <c r="O324" i="22" s="1"/>
  <c r="P324" i="22" s="1"/>
  <c r="M325" i="22" s="1"/>
  <c r="O334" i="21"/>
  <c r="P334" i="21" s="1"/>
  <c r="M335" i="21" s="1"/>
  <c r="O332" i="14"/>
  <c r="P332" i="14" s="1"/>
  <c r="M333" i="14" s="1"/>
  <c r="N325" i="22" l="1"/>
  <c r="N335" i="21"/>
  <c r="L335" i="21" s="1"/>
  <c r="N333" i="14"/>
  <c r="L333" i="14" s="1"/>
  <c r="L325" i="22" l="1"/>
  <c r="O325" i="22" s="1"/>
  <c r="P325" i="22" s="1"/>
  <c r="M326" i="22" s="1"/>
  <c r="O335" i="21"/>
  <c r="P335" i="21" s="1"/>
  <c r="M336" i="21" s="1"/>
  <c r="O333" i="14"/>
  <c r="P333" i="14" s="1"/>
  <c r="M334" i="14" s="1"/>
  <c r="N326" i="22" l="1"/>
  <c r="N336" i="21"/>
  <c r="L336" i="21" s="1"/>
  <c r="N334" i="14"/>
  <c r="L326" i="22" l="1"/>
  <c r="O326" i="22" s="1"/>
  <c r="P326" i="22" s="1"/>
  <c r="M327" i="22" s="1"/>
  <c r="O336" i="21"/>
  <c r="P336" i="21" s="1"/>
  <c r="M337" i="21" s="1"/>
  <c r="L334" i="14"/>
  <c r="O334" i="14" s="1"/>
  <c r="P334" i="14" s="1"/>
  <c r="M335" i="14" s="1"/>
  <c r="N327" i="22" l="1"/>
  <c r="N337" i="21"/>
  <c r="L337" i="21" s="1"/>
  <c r="N335" i="14"/>
  <c r="L327" i="22" l="1"/>
  <c r="O327" i="22" s="1"/>
  <c r="P327" i="22" s="1"/>
  <c r="M328" i="22" s="1"/>
  <c r="O337" i="21"/>
  <c r="P337" i="21" s="1"/>
  <c r="M338" i="21" s="1"/>
  <c r="L335" i="14"/>
  <c r="O335" i="14" s="1"/>
  <c r="P335" i="14" s="1"/>
  <c r="M336" i="14" s="1"/>
  <c r="N328" i="22" l="1"/>
  <c r="N338" i="21"/>
  <c r="L338" i="21" s="1"/>
  <c r="N336" i="14"/>
  <c r="L328" i="22" l="1"/>
  <c r="O328" i="22" s="1"/>
  <c r="P328" i="22" s="1"/>
  <c r="M329" i="22" s="1"/>
  <c r="O338" i="21"/>
  <c r="P338" i="21" s="1"/>
  <c r="M339" i="21" s="1"/>
  <c r="L336" i="14"/>
  <c r="O336" i="14" s="1"/>
  <c r="P336" i="14" s="1"/>
  <c r="M337" i="14" s="1"/>
  <c r="N329" i="22" l="1"/>
  <c r="L329" i="22" s="1"/>
  <c r="N339" i="21"/>
  <c r="L339" i="21" s="1"/>
  <c r="N337" i="14"/>
  <c r="L337" i="14" s="1"/>
  <c r="O329" i="22" l="1"/>
  <c r="P329" i="22" s="1"/>
  <c r="M330" i="22" s="1"/>
  <c r="O339" i="21"/>
  <c r="P339" i="21" s="1"/>
  <c r="M340" i="21" s="1"/>
  <c r="O337" i="14"/>
  <c r="P337" i="14" s="1"/>
  <c r="M338" i="14" s="1"/>
  <c r="N330" i="22" l="1"/>
  <c r="N340" i="21"/>
  <c r="L340" i="21" s="1"/>
  <c r="N338" i="14"/>
  <c r="L330" i="22" l="1"/>
  <c r="O330" i="22" s="1"/>
  <c r="P330" i="22" s="1"/>
  <c r="M331" i="22" s="1"/>
  <c r="O340" i="21"/>
  <c r="P340" i="21" s="1"/>
  <c r="M341" i="21" s="1"/>
  <c r="L338" i="14"/>
  <c r="O338" i="14" s="1"/>
  <c r="P338" i="14" s="1"/>
  <c r="M339" i="14" s="1"/>
  <c r="N339" i="14" s="1"/>
  <c r="N331" i="22" l="1"/>
  <c r="N341" i="21"/>
  <c r="L341" i="21" s="1"/>
  <c r="L339" i="14"/>
  <c r="O339" i="14" s="1"/>
  <c r="P339" i="14" s="1"/>
  <c r="M340" i="14" s="1"/>
  <c r="L331" i="22" l="1"/>
  <c r="O331" i="22" s="1"/>
  <c r="P331" i="22" s="1"/>
  <c r="M332" i="22" s="1"/>
  <c r="O341" i="21"/>
  <c r="P341" i="21" s="1"/>
  <c r="M342" i="21" s="1"/>
  <c r="N340" i="14"/>
  <c r="N332" i="22" l="1"/>
  <c r="N342" i="21"/>
  <c r="L342" i="21" s="1"/>
  <c r="L340" i="14"/>
  <c r="O340" i="14" s="1"/>
  <c r="P340" i="14" s="1"/>
  <c r="M341" i="14" s="1"/>
  <c r="L332" i="22" l="1"/>
  <c r="O332" i="22" s="1"/>
  <c r="P332" i="22" s="1"/>
  <c r="M333" i="22" s="1"/>
  <c r="O342" i="21"/>
  <c r="P342" i="21" s="1"/>
  <c r="M343" i="21" s="1"/>
  <c r="N341" i="14"/>
  <c r="L341" i="14" s="1"/>
  <c r="N333" i="22" l="1"/>
  <c r="N343" i="21"/>
  <c r="L343" i="21" s="1"/>
  <c r="O341" i="14"/>
  <c r="P341" i="14" s="1"/>
  <c r="M342" i="14" s="1"/>
  <c r="L333" i="22" l="1"/>
  <c r="O333" i="22" s="1"/>
  <c r="P333" i="22" s="1"/>
  <c r="M334" i="22" s="1"/>
  <c r="O343" i="21"/>
  <c r="P343" i="21" s="1"/>
  <c r="M344" i="21" s="1"/>
  <c r="N342" i="14"/>
  <c r="N334" i="22" l="1"/>
  <c r="L334" i="22" s="1"/>
  <c r="N344" i="21"/>
  <c r="L344" i="21" s="1"/>
  <c r="L342" i="14"/>
  <c r="O342" i="14" s="1"/>
  <c r="P342" i="14" s="1"/>
  <c r="M343" i="14" s="1"/>
  <c r="N343" i="14" s="1"/>
  <c r="O334" i="22" l="1"/>
  <c r="P334" i="22" s="1"/>
  <c r="M335" i="22" s="1"/>
  <c r="O344" i="21"/>
  <c r="P344" i="21" s="1"/>
  <c r="M345" i="21" s="1"/>
  <c r="L343" i="14"/>
  <c r="O343" i="14" s="1"/>
  <c r="P343" i="14" s="1"/>
  <c r="M344" i="14" s="1"/>
  <c r="N335" i="22" l="1"/>
  <c r="N345" i="21"/>
  <c r="L345" i="21" s="1"/>
  <c r="N344" i="14"/>
  <c r="L344" i="14" s="1"/>
  <c r="O344" i="14" s="1"/>
  <c r="P344" i="14" s="1"/>
  <c r="M345" i="14" s="1"/>
  <c r="L335" i="22" l="1"/>
  <c r="O335" i="22" s="1"/>
  <c r="P335" i="22" s="1"/>
  <c r="M336" i="22" s="1"/>
  <c r="O345" i="21"/>
  <c r="P345" i="21" s="1"/>
  <c r="M346" i="21" s="1"/>
  <c r="N345" i="14"/>
  <c r="L345" i="14" s="1"/>
  <c r="O345" i="14" s="1"/>
  <c r="P345" i="14" s="1"/>
  <c r="M346" i="14" s="1"/>
  <c r="N336" i="22" l="1"/>
  <c r="N346" i="21"/>
  <c r="L346" i="21" s="1"/>
  <c r="N346" i="14"/>
  <c r="L346" i="14" s="1"/>
  <c r="O346" i="14" s="1"/>
  <c r="P346" i="14" s="1"/>
  <c r="M347" i="14" s="1"/>
  <c r="L336" i="22" l="1"/>
  <c r="O336" i="22" s="1"/>
  <c r="P336" i="22" s="1"/>
  <c r="M337" i="22" s="1"/>
  <c r="O346" i="21"/>
  <c r="P346" i="21" s="1"/>
  <c r="M347" i="21" s="1"/>
  <c r="N347" i="14"/>
  <c r="L347" i="14" s="1"/>
  <c r="O347" i="14" s="1"/>
  <c r="P347" i="14" s="1"/>
  <c r="M348" i="14" s="1"/>
  <c r="N337" i="22" l="1"/>
  <c r="N347" i="21"/>
  <c r="L347" i="21" s="1"/>
  <c r="N348" i="14"/>
  <c r="L348" i="14" s="1"/>
  <c r="O348" i="14" s="1"/>
  <c r="P348" i="14" s="1"/>
  <c r="M349" i="14" s="1"/>
  <c r="L337" i="22" l="1"/>
  <c r="O337" i="22" s="1"/>
  <c r="P337" i="22" s="1"/>
  <c r="M338" i="22" s="1"/>
  <c r="O347" i="21"/>
  <c r="P347" i="21" s="1"/>
  <c r="M348" i="21" s="1"/>
  <c r="N349" i="14"/>
  <c r="L349" i="14" s="1"/>
  <c r="O349" i="14" s="1"/>
  <c r="P349" i="14" s="1"/>
  <c r="M350" i="14" s="1"/>
  <c r="N338" i="22" l="1"/>
  <c r="L338" i="22" s="1"/>
  <c r="N348" i="21"/>
  <c r="L348" i="21" s="1"/>
  <c r="N350" i="14"/>
  <c r="L350" i="14" s="1"/>
  <c r="O350" i="14" s="1"/>
  <c r="P350" i="14" s="1"/>
  <c r="M351" i="14" s="1"/>
  <c r="O338" i="22" l="1"/>
  <c r="P338" i="22" s="1"/>
  <c r="M339" i="22" s="1"/>
  <c r="O348" i="21"/>
  <c r="P348" i="21" s="1"/>
  <c r="M349" i="21" s="1"/>
  <c r="N351" i="14"/>
  <c r="L351" i="14" s="1"/>
  <c r="O351" i="14" s="1"/>
  <c r="P351" i="14" s="1"/>
  <c r="M352" i="14" s="1"/>
  <c r="N339" i="22" l="1"/>
  <c r="N349" i="21"/>
  <c r="L349" i="21" s="1"/>
  <c r="N352" i="14"/>
  <c r="L352" i="14" s="1"/>
  <c r="L339" i="22" l="1"/>
  <c r="O339" i="22" s="1"/>
  <c r="P339" i="22" s="1"/>
  <c r="M340" i="22" s="1"/>
  <c r="O349" i="21"/>
  <c r="P349" i="21" s="1"/>
  <c r="M350" i="21" s="1"/>
  <c r="O352" i="14"/>
  <c r="P352" i="14" s="1"/>
  <c r="M353" i="14" s="1"/>
  <c r="N340" i="22" l="1"/>
  <c r="N350" i="21"/>
  <c r="L350" i="21" s="1"/>
  <c r="N353" i="14"/>
  <c r="L353" i="14" s="1"/>
  <c r="L340" i="22" l="1"/>
  <c r="O340" i="22" s="1"/>
  <c r="P340" i="22" s="1"/>
  <c r="M341" i="22" s="1"/>
  <c r="O350" i="21"/>
  <c r="P350" i="21" s="1"/>
  <c r="M351" i="21" s="1"/>
  <c r="O353" i="14"/>
  <c r="P353" i="14" s="1"/>
  <c r="M354" i="14" s="1"/>
  <c r="N341" i="22" l="1"/>
  <c r="N351" i="21"/>
  <c r="L351" i="21" s="1"/>
  <c r="N354" i="14"/>
  <c r="L354" i="14" s="1"/>
  <c r="L341" i="22" l="1"/>
  <c r="O341" i="22" s="1"/>
  <c r="P341" i="22" s="1"/>
  <c r="M342" i="22" s="1"/>
  <c r="O351" i="21"/>
  <c r="P351" i="21" s="1"/>
  <c r="M352" i="21" s="1"/>
  <c r="O354" i="14"/>
  <c r="P354" i="14" s="1"/>
  <c r="M355" i="14" s="1"/>
  <c r="N342" i="22" l="1"/>
  <c r="N352" i="21"/>
  <c r="L352" i="21" s="1"/>
  <c r="N355" i="14"/>
  <c r="L355" i="14" s="1"/>
  <c r="L342" i="22" l="1"/>
  <c r="O342" i="22" s="1"/>
  <c r="P342" i="22" s="1"/>
  <c r="M343" i="22" s="1"/>
  <c r="O352" i="21"/>
  <c r="P352" i="21" s="1"/>
  <c r="M353" i="21" s="1"/>
  <c r="O355" i="14"/>
  <c r="P355" i="14" s="1"/>
  <c r="M356" i="14" s="1"/>
  <c r="N343" i="22" l="1"/>
  <c r="L343" i="22" s="1"/>
  <c r="N353" i="21"/>
  <c r="L353" i="21" s="1"/>
  <c r="N356" i="14"/>
  <c r="L356" i="14" s="1"/>
  <c r="O343" i="22" l="1"/>
  <c r="P343" i="22" s="1"/>
  <c r="M344" i="22" s="1"/>
  <c r="O353" i="21"/>
  <c r="P353" i="21" s="1"/>
  <c r="M354" i="21" s="1"/>
  <c r="O356" i="14"/>
  <c r="P356" i="14" s="1"/>
  <c r="M357" i="14" s="1"/>
  <c r="N344" i="22" l="1"/>
  <c r="L344" i="22" s="1"/>
  <c r="N354" i="21"/>
  <c r="L354" i="21" s="1"/>
  <c r="N357" i="14"/>
  <c r="L357" i="14" s="1"/>
  <c r="O344" i="22" l="1"/>
  <c r="P344" i="22" s="1"/>
  <c r="M345" i="22" s="1"/>
  <c r="O354" i="21"/>
  <c r="P354" i="21" s="1"/>
  <c r="M355" i="21" s="1"/>
  <c r="O357" i="14"/>
  <c r="P357" i="14" s="1"/>
  <c r="M358" i="14" s="1"/>
  <c r="N345" i="22" l="1"/>
  <c r="L345" i="22" s="1"/>
  <c r="N355" i="21"/>
  <c r="L355" i="21" s="1"/>
  <c r="N358" i="14"/>
  <c r="L358" i="14" s="1"/>
  <c r="O345" i="22" l="1"/>
  <c r="P345" i="22" s="1"/>
  <c r="M346" i="22" s="1"/>
  <c r="O355" i="21"/>
  <c r="P355" i="21" s="1"/>
  <c r="M356" i="21" s="1"/>
  <c r="O358" i="14"/>
  <c r="P358" i="14" s="1"/>
  <c r="M359" i="14" s="1"/>
  <c r="N346" i="22" l="1"/>
  <c r="N356" i="21"/>
  <c r="L356" i="21" s="1"/>
  <c r="N359" i="14"/>
  <c r="L359" i="14" s="1"/>
  <c r="L346" i="22" l="1"/>
  <c r="O346" i="22" s="1"/>
  <c r="P346" i="22" s="1"/>
  <c r="M347" i="22" s="1"/>
  <c r="O356" i="21"/>
  <c r="P356" i="21" s="1"/>
  <c r="M357" i="21" s="1"/>
  <c r="O359" i="14"/>
  <c r="P359" i="14" s="1"/>
  <c r="M360" i="14" s="1"/>
  <c r="N347" i="22" l="1"/>
  <c r="L347" i="22" s="1"/>
  <c r="N357" i="21"/>
  <c r="L357" i="21" s="1"/>
  <c r="N360" i="14"/>
  <c r="L360" i="14" s="1"/>
  <c r="O347" i="22" l="1"/>
  <c r="P347" i="22" s="1"/>
  <c r="M348" i="22" s="1"/>
  <c r="O357" i="21"/>
  <c r="P357" i="21" s="1"/>
  <c r="M358" i="21" s="1"/>
  <c r="O360" i="14"/>
  <c r="P360" i="14" s="1"/>
  <c r="M361" i="14" s="1"/>
  <c r="N348" i="22" l="1"/>
  <c r="L348" i="22" s="1"/>
  <c r="N358" i="21"/>
  <c r="L358" i="21" s="1"/>
  <c r="N361" i="14"/>
  <c r="L361" i="14" s="1"/>
  <c r="O348" i="22" l="1"/>
  <c r="P348" i="22" s="1"/>
  <c r="M349" i="22" s="1"/>
  <c r="O358" i="21"/>
  <c r="P358" i="21" s="1"/>
  <c r="M359" i="21" s="1"/>
  <c r="O361" i="14"/>
  <c r="P361" i="14" s="1"/>
  <c r="M362" i="14" s="1"/>
  <c r="N349" i="22" l="1"/>
  <c r="L349" i="22" s="1"/>
  <c r="N359" i="21"/>
  <c r="L359" i="21" s="1"/>
  <c r="N362" i="14"/>
  <c r="L362" i="14" s="1"/>
  <c r="O349" i="22" l="1"/>
  <c r="P349" i="22" s="1"/>
  <c r="M350" i="22" s="1"/>
  <c r="O359" i="21"/>
  <c r="P359" i="21" s="1"/>
  <c r="M360" i="21" s="1"/>
  <c r="O362" i="14"/>
  <c r="P362" i="14" s="1"/>
  <c r="M363" i="14" s="1"/>
  <c r="N350" i="22" l="1"/>
  <c r="N360" i="21"/>
  <c r="L360" i="21" s="1"/>
  <c r="N363" i="14"/>
  <c r="L363" i="14" s="1"/>
  <c r="L350" i="22" l="1"/>
  <c r="O350" i="22" s="1"/>
  <c r="P350" i="22" s="1"/>
  <c r="M351" i="22" s="1"/>
  <c r="O360" i="21"/>
  <c r="P360" i="21" s="1"/>
  <c r="M361" i="21" s="1"/>
  <c r="O363" i="14"/>
  <c r="P363" i="14" s="1"/>
  <c r="M364" i="14" s="1"/>
  <c r="N351" i="22" l="1"/>
  <c r="N361" i="21"/>
  <c r="L361" i="21" s="1"/>
  <c r="N364" i="14"/>
  <c r="L364" i="14" s="1"/>
  <c r="L351" i="22" l="1"/>
  <c r="O351" i="22" s="1"/>
  <c r="P351" i="22" s="1"/>
  <c r="M352" i="22" s="1"/>
  <c r="O361" i="21"/>
  <c r="P361" i="21" s="1"/>
  <c r="M362" i="21" s="1"/>
  <c r="O364" i="14"/>
  <c r="P364" i="14" s="1"/>
  <c r="M365" i="14" s="1"/>
  <c r="N352" i="22" l="1"/>
  <c r="L352" i="22" s="1"/>
  <c r="N362" i="21"/>
  <c r="L362" i="21" s="1"/>
  <c r="N365" i="14"/>
  <c r="L365" i="14" s="1"/>
  <c r="O352" i="22" l="1"/>
  <c r="P352" i="22" s="1"/>
  <c r="M353" i="22" s="1"/>
  <c r="O362" i="21"/>
  <c r="P362" i="21" s="1"/>
  <c r="M363" i="21" s="1"/>
  <c r="O365" i="14"/>
  <c r="P365" i="14" s="1"/>
  <c r="M366" i="14" s="1"/>
  <c r="N353" i="22" l="1"/>
  <c r="N363" i="21"/>
  <c r="L363" i="21" s="1"/>
  <c r="N366" i="14"/>
  <c r="L366" i="14" s="1"/>
  <c r="L353" i="22" l="1"/>
  <c r="O353" i="22" s="1"/>
  <c r="P353" i="22" s="1"/>
  <c r="M354" i="22" s="1"/>
  <c r="O363" i="21"/>
  <c r="P363" i="21" s="1"/>
  <c r="M364" i="21" s="1"/>
  <c r="O366" i="14"/>
  <c r="P366" i="14" s="1"/>
  <c r="M367" i="14" s="1"/>
  <c r="N354" i="22" l="1"/>
  <c r="N364" i="21"/>
  <c r="L364" i="21" s="1"/>
  <c r="N367" i="14"/>
  <c r="L367" i="14" s="1"/>
  <c r="L354" i="22" l="1"/>
  <c r="O354" i="22" s="1"/>
  <c r="P354" i="22" s="1"/>
  <c r="M355" i="22" s="1"/>
  <c r="O364" i="21"/>
  <c r="P364" i="21" s="1"/>
  <c r="M365" i="21" s="1"/>
  <c r="O367" i="14"/>
  <c r="P367" i="14" s="1"/>
  <c r="M368" i="14" s="1"/>
  <c r="N355" i="22" l="1"/>
  <c r="N365" i="21"/>
  <c r="L365" i="21" s="1"/>
  <c r="N368" i="14"/>
  <c r="L368" i="14" s="1"/>
  <c r="L355" i="22" l="1"/>
  <c r="O355" i="22" s="1"/>
  <c r="P355" i="22" s="1"/>
  <c r="M356" i="22" s="1"/>
  <c r="O365" i="21"/>
  <c r="P365" i="21" s="1"/>
  <c r="M366" i="21" s="1"/>
  <c r="O368" i="14"/>
  <c r="P368" i="14" s="1"/>
  <c r="M369" i="14" s="1"/>
  <c r="N356" i="22" l="1"/>
  <c r="N366" i="21"/>
  <c r="L366" i="21" s="1"/>
  <c r="N369" i="14"/>
  <c r="L369" i="14" s="1"/>
  <c r="L356" i="22" l="1"/>
  <c r="O356" i="22" s="1"/>
  <c r="P356" i="22" s="1"/>
  <c r="M357" i="22" s="1"/>
  <c r="O366" i="21"/>
  <c r="P366" i="21" s="1"/>
  <c r="M367" i="21" s="1"/>
  <c r="O369" i="14"/>
  <c r="P369" i="14" s="1"/>
  <c r="M370" i="14" s="1"/>
  <c r="N357" i="22" l="1"/>
  <c r="N367" i="21"/>
  <c r="L367" i="21" s="1"/>
  <c r="N370" i="14"/>
  <c r="L370" i="14" s="1"/>
  <c r="L357" i="22" l="1"/>
  <c r="O357" i="22" s="1"/>
  <c r="P357" i="22" s="1"/>
  <c r="M358" i="22" s="1"/>
  <c r="O367" i="21"/>
  <c r="P367" i="21" s="1"/>
  <c r="M368" i="21" s="1"/>
  <c r="O370" i="14"/>
  <c r="P370" i="14" s="1"/>
  <c r="M371" i="14" s="1"/>
  <c r="N358" i="22" l="1"/>
  <c r="L358" i="22" s="1"/>
  <c r="N368" i="21"/>
  <c r="L368" i="21" s="1"/>
  <c r="N371" i="14"/>
  <c r="L371" i="14" s="1"/>
  <c r="O358" i="22" l="1"/>
  <c r="P358" i="22" s="1"/>
  <c r="M359" i="22" s="1"/>
  <c r="O368" i="21"/>
  <c r="P368" i="21" s="1"/>
  <c r="M369" i="21" s="1"/>
  <c r="O371" i="14"/>
  <c r="P371" i="14" s="1"/>
  <c r="M372" i="14" s="1"/>
  <c r="N359" i="22" l="1"/>
  <c r="N369" i="21"/>
  <c r="L369" i="21" s="1"/>
  <c r="N372" i="14"/>
  <c r="L372" i="14" s="1"/>
  <c r="L359" i="22" l="1"/>
  <c r="O359" i="22" s="1"/>
  <c r="P359" i="22" s="1"/>
  <c r="M360" i="22" s="1"/>
  <c r="O369" i="21"/>
  <c r="P369" i="21" s="1"/>
  <c r="M370" i="21" s="1"/>
  <c r="O372" i="14"/>
  <c r="P372" i="14" s="1"/>
  <c r="M373" i="14" s="1"/>
  <c r="N360" i="22" l="1"/>
  <c r="N370" i="21"/>
  <c r="L370" i="21" s="1"/>
  <c r="N373" i="14"/>
  <c r="L373" i="14" s="1"/>
  <c r="L360" i="22" l="1"/>
  <c r="O360" i="22" s="1"/>
  <c r="P360" i="22" s="1"/>
  <c r="M361" i="22" s="1"/>
  <c r="O370" i="21"/>
  <c r="P370" i="21" s="1"/>
  <c r="M371" i="21" s="1"/>
  <c r="O373" i="14"/>
  <c r="P373" i="14" s="1"/>
  <c r="M374" i="14" s="1"/>
  <c r="N361" i="22" l="1"/>
  <c r="L361" i="22" s="1"/>
  <c r="N371" i="21"/>
  <c r="L371" i="21" s="1"/>
  <c r="N374" i="14"/>
  <c r="L374" i="14" s="1"/>
  <c r="O361" i="22" l="1"/>
  <c r="P361" i="22" s="1"/>
  <c r="M362" i="22" s="1"/>
  <c r="O371" i="21"/>
  <c r="P371" i="21" s="1"/>
  <c r="M372" i="21" s="1"/>
  <c r="O374" i="14"/>
  <c r="P374" i="14" s="1"/>
  <c r="M375" i="14" s="1"/>
  <c r="N362" i="22" l="1"/>
  <c r="N372" i="21"/>
  <c r="L372" i="21" s="1"/>
  <c r="N375" i="14"/>
  <c r="L375" i="14" s="1"/>
  <c r="L362" i="22" l="1"/>
  <c r="O362" i="22" s="1"/>
  <c r="P362" i="22" s="1"/>
  <c r="M363" i="22" s="1"/>
  <c r="O372" i="21"/>
  <c r="P372" i="21" s="1"/>
  <c r="M373" i="21" s="1"/>
  <c r="O375" i="14"/>
  <c r="P375" i="14" s="1"/>
  <c r="M376" i="14" s="1"/>
  <c r="N363" i="22" l="1"/>
  <c r="N373" i="21"/>
  <c r="L373" i="21" s="1"/>
  <c r="N376" i="14"/>
  <c r="L376" i="14" s="1"/>
  <c r="L363" i="22" l="1"/>
  <c r="O363" i="22" s="1"/>
  <c r="P363" i="22" s="1"/>
  <c r="M364" i="22" s="1"/>
  <c r="O373" i="21"/>
  <c r="P373" i="21" s="1"/>
  <c r="M374" i="21" s="1"/>
  <c r="O376" i="14"/>
  <c r="P376" i="14" s="1"/>
  <c r="M377" i="14" s="1"/>
  <c r="N364" i="22" l="1"/>
  <c r="L364" i="22" s="1"/>
  <c r="N374" i="21"/>
  <c r="L374" i="21" s="1"/>
  <c r="N377" i="14"/>
  <c r="L377" i="14" s="1"/>
  <c r="O364" i="22" l="1"/>
  <c r="P364" i="22" s="1"/>
  <c r="M365" i="22" s="1"/>
  <c r="O374" i="21"/>
  <c r="P374" i="21" s="1"/>
  <c r="M375" i="21" s="1"/>
  <c r="O377" i="14"/>
  <c r="P377" i="14" s="1"/>
  <c r="M378" i="14" s="1"/>
  <c r="N365" i="22" l="1"/>
  <c r="N375" i="21"/>
  <c r="L375" i="21" s="1"/>
  <c r="N378" i="14"/>
  <c r="L378" i="14" s="1"/>
  <c r="L365" i="22" l="1"/>
  <c r="O365" i="22" s="1"/>
  <c r="P365" i="22" s="1"/>
  <c r="M366" i="22" s="1"/>
  <c r="O375" i="21"/>
  <c r="P375" i="21" s="1"/>
  <c r="M376" i="21" s="1"/>
  <c r="O378" i="14"/>
  <c r="P378" i="14" s="1"/>
  <c r="M379" i="14" s="1"/>
  <c r="N366" i="22" l="1"/>
  <c r="N376" i="21"/>
  <c r="L376" i="21" s="1"/>
  <c r="N379" i="14"/>
  <c r="L379" i="14" s="1"/>
  <c r="L366" i="22" l="1"/>
  <c r="O366" i="22" s="1"/>
  <c r="P366" i="22" s="1"/>
  <c r="M367" i="22" s="1"/>
  <c r="O376" i="21"/>
  <c r="P376" i="21" s="1"/>
  <c r="M377" i="21" s="1"/>
  <c r="O379" i="14"/>
  <c r="P379" i="14" s="1"/>
  <c r="M380" i="14" s="1"/>
  <c r="N367" i="22" l="1"/>
  <c r="N377" i="21"/>
  <c r="L377" i="21" s="1"/>
  <c r="N380" i="14"/>
  <c r="L380" i="14" s="1"/>
  <c r="L367" i="22" l="1"/>
  <c r="O367" i="22" s="1"/>
  <c r="P367" i="22" s="1"/>
  <c r="M368" i="22" s="1"/>
  <c r="O377" i="21"/>
  <c r="P377" i="21" s="1"/>
  <c r="M378" i="21" s="1"/>
  <c r="O380" i="14"/>
  <c r="P380" i="14" s="1"/>
  <c r="M381" i="14" s="1"/>
  <c r="N368" i="22" l="1"/>
  <c r="N378" i="21"/>
  <c r="L378" i="21" s="1"/>
  <c r="N381" i="14"/>
  <c r="L381" i="14" s="1"/>
  <c r="L368" i="22" l="1"/>
  <c r="O368" i="22" s="1"/>
  <c r="P368" i="22" s="1"/>
  <c r="M369" i="22" s="1"/>
  <c r="O378" i="21"/>
  <c r="P378" i="21" s="1"/>
  <c r="M379" i="21" s="1"/>
  <c r="O381" i="14"/>
  <c r="P381" i="14" s="1"/>
  <c r="M382" i="14" s="1"/>
  <c r="N369" i="22" l="1"/>
  <c r="N379" i="21"/>
  <c r="L379" i="21" s="1"/>
  <c r="N382" i="14"/>
  <c r="L382" i="14" s="1"/>
  <c r="L369" i="22" l="1"/>
  <c r="O369" i="22" s="1"/>
  <c r="P369" i="22" s="1"/>
  <c r="M370" i="22" s="1"/>
  <c r="O379" i="21"/>
  <c r="P379" i="21" s="1"/>
  <c r="M380" i="21" s="1"/>
  <c r="O382" i="14"/>
  <c r="P382" i="14" s="1"/>
  <c r="M383" i="14" s="1"/>
  <c r="N370" i="22" l="1"/>
  <c r="N380" i="21"/>
  <c r="L380" i="21" s="1"/>
  <c r="N383" i="14"/>
  <c r="L383" i="14" s="1"/>
  <c r="L370" i="22" l="1"/>
  <c r="O370" i="22" s="1"/>
  <c r="P370" i="22" s="1"/>
  <c r="M371" i="22" s="1"/>
  <c r="O380" i="21"/>
  <c r="P380" i="21" s="1"/>
  <c r="M381" i="21" s="1"/>
  <c r="O383" i="14"/>
  <c r="P383" i="14" s="1"/>
  <c r="M384" i="14" s="1"/>
  <c r="N371" i="22" l="1"/>
  <c r="N381" i="21"/>
  <c r="L381" i="21" s="1"/>
  <c r="N384" i="14"/>
  <c r="L384" i="14" s="1"/>
  <c r="L371" i="22" l="1"/>
  <c r="O371" i="22" s="1"/>
  <c r="P371" i="22" s="1"/>
  <c r="M372" i="22" s="1"/>
  <c r="O381" i="21"/>
  <c r="P381" i="21" s="1"/>
  <c r="M382" i="21" s="1"/>
  <c r="O384" i="14"/>
  <c r="P384" i="14" s="1"/>
  <c r="M385" i="14" s="1"/>
  <c r="N372" i="22" l="1"/>
  <c r="N382" i="21"/>
  <c r="L382" i="21" s="1"/>
  <c r="N385" i="14"/>
  <c r="L385" i="14" s="1"/>
  <c r="L372" i="22" l="1"/>
  <c r="O372" i="22" s="1"/>
  <c r="P372" i="22" s="1"/>
  <c r="M373" i="22" s="1"/>
  <c r="O382" i="21"/>
  <c r="P382" i="21" s="1"/>
  <c r="M383" i="21" s="1"/>
  <c r="O385" i="14"/>
  <c r="P385" i="14" s="1"/>
  <c r="M386" i="14" s="1"/>
  <c r="N373" i="22" l="1"/>
  <c r="N383" i="21"/>
  <c r="L383" i="21" s="1"/>
  <c r="N386" i="14"/>
  <c r="L386" i="14" s="1"/>
  <c r="L373" i="22" l="1"/>
  <c r="O373" i="22" s="1"/>
  <c r="P373" i="22" s="1"/>
  <c r="M374" i="22" s="1"/>
  <c r="O383" i="21"/>
  <c r="P383" i="21" s="1"/>
  <c r="M384" i="21" s="1"/>
  <c r="O386" i="14"/>
  <c r="P386" i="14" s="1"/>
  <c r="M387" i="14" s="1"/>
  <c r="N374" i="22" l="1"/>
  <c r="N384" i="21"/>
  <c r="L384" i="21" s="1"/>
  <c r="N387" i="14"/>
  <c r="F37" i="14" s="1"/>
  <c r="L374" i="22" l="1"/>
  <c r="O374" i="22" s="1"/>
  <c r="P374" i="22" s="1"/>
  <c r="M375" i="22" s="1"/>
  <c r="O384" i="21"/>
  <c r="P384" i="21" s="1"/>
  <c r="M385" i="21" s="1"/>
  <c r="L387" i="14"/>
  <c r="Q9" i="14" s="1"/>
  <c r="N375" i="22" l="1"/>
  <c r="N385" i="21"/>
  <c r="L385" i="21" s="1"/>
  <c r="O387" i="14"/>
  <c r="P387" i="14" s="1"/>
  <c r="I7" i="19"/>
  <c r="L375" i="22" l="1"/>
  <c r="O375" i="22" s="1"/>
  <c r="P375" i="22" s="1"/>
  <c r="M376" i="22" s="1"/>
  <c r="O385" i="21"/>
  <c r="P385" i="21" s="1"/>
  <c r="M386" i="21" s="1"/>
  <c r="N376" i="22" l="1"/>
  <c r="N386" i="21"/>
  <c r="L386" i="21" s="1"/>
  <c r="L376" i="22" l="1"/>
  <c r="O376" i="22" s="1"/>
  <c r="P376" i="22" s="1"/>
  <c r="M377" i="22" s="1"/>
  <c r="O386" i="21"/>
  <c r="P386" i="21" s="1"/>
  <c r="M387" i="21" s="1"/>
  <c r="N377" i="22" l="1"/>
  <c r="N387" i="21"/>
  <c r="F37" i="21" s="1"/>
  <c r="L387" i="21" l="1"/>
  <c r="L377" i="22"/>
  <c r="O377" i="22" s="1"/>
  <c r="P377" i="22" s="1"/>
  <c r="M378" i="22" s="1"/>
  <c r="N378" i="22" l="1"/>
  <c r="O387" i="21"/>
  <c r="P387" i="21" s="1"/>
  <c r="Q9" i="21"/>
  <c r="K7" i="19" s="1"/>
  <c r="L378" i="22" l="1"/>
  <c r="O378" i="22" s="1"/>
  <c r="P378" i="22" s="1"/>
  <c r="M379" i="22" s="1"/>
  <c r="N379" i="22" l="1"/>
  <c r="L379" i="22" l="1"/>
  <c r="O379" i="22" s="1"/>
  <c r="P379" i="22" s="1"/>
  <c r="M380" i="22" s="1"/>
  <c r="N380" i="22" l="1"/>
  <c r="L380" i="22" l="1"/>
  <c r="O380" i="22" s="1"/>
  <c r="P380" i="22" s="1"/>
  <c r="M381" i="22" s="1"/>
  <c r="N381" i="22" l="1"/>
  <c r="L381" i="22" l="1"/>
  <c r="O381" i="22" s="1"/>
  <c r="P381" i="22" s="1"/>
  <c r="M382" i="22" s="1"/>
  <c r="N382" i="22" l="1"/>
  <c r="L382" i="22" l="1"/>
  <c r="O382" i="22" s="1"/>
  <c r="P382" i="22" s="1"/>
  <c r="M383" i="22" s="1"/>
  <c r="N383" i="22" l="1"/>
  <c r="L383" i="22" l="1"/>
  <c r="O383" i="22" s="1"/>
  <c r="P383" i="22" s="1"/>
  <c r="M384" i="22" s="1"/>
  <c r="N384" i="22" l="1"/>
  <c r="L384" i="22" l="1"/>
  <c r="O384" i="22" s="1"/>
  <c r="P384" i="22" s="1"/>
  <c r="M385" i="22" s="1"/>
  <c r="N385" i="22" l="1"/>
  <c r="L385" i="22" l="1"/>
  <c r="O385" i="22" s="1"/>
  <c r="P385" i="22" s="1"/>
  <c r="M386" i="22" s="1"/>
  <c r="N386" i="22" l="1"/>
  <c r="L386" i="22" l="1"/>
  <c r="O386" i="22" s="1"/>
  <c r="P386" i="22" s="1"/>
  <c r="M387" i="22" s="1"/>
  <c r="N387" i="22" l="1"/>
  <c r="F37" i="22" s="1"/>
  <c r="L387" i="22" l="1"/>
  <c r="O387" i="22" l="1"/>
  <c r="P387" i="22" s="1"/>
  <c r="Q9" i="22"/>
  <c r="M7" i="19" s="1"/>
  <c r="B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1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2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3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M8" authorId="0" shapeId="0" xr:uid="{00000000-0006-0000-0400-000001000000}">
      <text>
        <r>
          <rPr>
            <b/>
            <sz val="9"/>
            <color indexed="81"/>
            <rFont val="Tahoma"/>
            <family val="2"/>
          </rPr>
          <t xml:space="preserve">Cette date correspond à la date de calcul reprise dans l'onglet "Intro". Dans la réalité cette date sera probablement légèrement différente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M8" authorId="0" shapeId="0" xr:uid="{00000000-0006-0000-0500-000001000000}">
      <text>
        <r>
          <rPr>
            <b/>
            <sz val="9"/>
            <color indexed="81"/>
            <rFont val="Tahoma"/>
            <family val="2"/>
          </rPr>
          <t xml:space="preserve">Cette date correspond à la date de calcul reprise dans l'onglet "Intro". Dans la réalité cette date sera probablement légèrement différente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M8" authorId="0" shapeId="0" xr:uid="{00000000-0006-0000-0600-000001000000}">
      <text>
        <r>
          <rPr>
            <b/>
            <sz val="9"/>
            <color indexed="81"/>
            <rFont val="Tahoma"/>
            <family val="2"/>
          </rPr>
          <t xml:space="preserve">Cette date correspond à la date de calcul reprise dans l'onglet "Intro". Dans la réalité cette date sera probablement légèrement différente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L7" authorId="0" shapeId="0" xr:uid="{00000000-0006-0000-0700-000001000000}">
      <text>
        <r>
          <rPr>
            <b/>
            <sz val="9"/>
            <color indexed="81"/>
            <rFont val="Tahoma"/>
            <family val="2"/>
          </rPr>
          <t xml:space="preserve">Cette date correspond à 1 mois après la date  de calcul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O5" authorId="0" shapeId="0" xr:uid="{00000000-0006-0000-0800-000001000000}">
      <text>
        <r>
          <rPr>
            <b/>
            <sz val="9"/>
            <color indexed="81"/>
            <rFont val="Tahoma"/>
            <family val="2"/>
          </rPr>
          <t>Cette date doit être introduite dans l'onglet "Intro" pour avoir la même date dans chaque onglet</t>
        </r>
        <r>
          <rPr>
            <sz val="9"/>
            <color indexed="81"/>
            <rFont val="Tahoma"/>
            <family val="2"/>
          </rPr>
          <t xml:space="preserve">
</t>
        </r>
      </text>
    </comment>
    <comment ref="L7" authorId="0" shapeId="0" xr:uid="{00000000-0006-0000-0800-000002000000}">
      <text>
        <r>
          <rPr>
            <b/>
            <sz val="9"/>
            <color indexed="81"/>
            <rFont val="Tahoma"/>
            <family val="2"/>
          </rPr>
          <t xml:space="preserve">Cette date correspond à 1 mois après la date  de calcul </t>
        </r>
      </text>
    </comment>
  </commentList>
</comments>
</file>

<file path=xl/sharedStrings.xml><?xml version="1.0" encoding="utf-8"?>
<sst xmlns="http://schemas.openxmlformats.org/spreadsheetml/2006/main" count="221" uniqueCount="86">
  <si>
    <t>Nom du dossier</t>
  </si>
  <si>
    <t>Montant emprunté</t>
  </si>
  <si>
    <t>coût total du crédit</t>
  </si>
  <si>
    <t>Mensualité</t>
  </si>
  <si>
    <t>TAEG</t>
  </si>
  <si>
    <t>Durée</t>
  </si>
  <si>
    <t>Date paiement</t>
  </si>
  <si>
    <t>Solde avant paiement</t>
  </si>
  <si>
    <t>Intérêt mensuel</t>
  </si>
  <si>
    <t>Remboursement</t>
  </si>
  <si>
    <t>PAT  1</t>
  </si>
  <si>
    <t>PAT2</t>
  </si>
  <si>
    <t>PAT3</t>
  </si>
  <si>
    <t>OC1</t>
  </si>
  <si>
    <t>OC2</t>
  </si>
  <si>
    <t>OC3</t>
  </si>
  <si>
    <t>mensualité</t>
  </si>
  <si>
    <t>nbre mensualités</t>
  </si>
  <si>
    <t>indemnité de réemploi</t>
  </si>
  <si>
    <t>Créancier</t>
  </si>
  <si>
    <t>Alpha Crédit</t>
  </si>
  <si>
    <t>Beobank</t>
  </si>
  <si>
    <t>coût total restant à courir au moment du remboursement</t>
  </si>
  <si>
    <t>Regroupement de prêt</t>
  </si>
  <si>
    <t>Augmentation crédit</t>
  </si>
  <si>
    <t>TOTAL à rembourser</t>
  </si>
  <si>
    <t>Cofidis</t>
  </si>
  <si>
    <t>date prochaine mensualité</t>
  </si>
  <si>
    <t>PAT1</t>
  </si>
  <si>
    <t>Total</t>
  </si>
  <si>
    <t>Regroupement crédit</t>
  </si>
  <si>
    <t>TOTAL PAYE</t>
  </si>
  <si>
    <t>coût supplémentaire du regroupement de crédit</t>
  </si>
  <si>
    <t>date de calcul</t>
  </si>
  <si>
    <t>si solde &gt;</t>
  </si>
  <si>
    <t>frais et intérêts mensuels</t>
  </si>
  <si>
    <t>à rembourser si l'OC reste ouverte</t>
  </si>
  <si>
    <t>Nouveau Crédit</t>
  </si>
  <si>
    <t>Prêt à tempérament 1</t>
  </si>
  <si>
    <t>Nom du prêteur</t>
  </si>
  <si>
    <t>Alpha Credit</t>
  </si>
  <si>
    <t>Nbre de mensualités</t>
  </si>
  <si>
    <t>date de la 1ère mensualité</t>
  </si>
  <si>
    <t>date de la dernière mensualité payée</t>
  </si>
  <si>
    <t>Le but de cet outil est de vérifier si un regroupement de crédit est plus intéressant que de garder les crédits actuels + éventuellement un nouveau crédit</t>
  </si>
  <si>
    <t>L'onglet "Total" vous permet d'avoir une vision d'ensemble</t>
  </si>
  <si>
    <t>date de fin du prêt</t>
  </si>
  <si>
    <t>solde restant dû à la date de calcul</t>
  </si>
  <si>
    <t>TOTAL à rembourser si regroupement</t>
  </si>
  <si>
    <t>TOTAL à rembourser si le crédit continue</t>
  </si>
  <si>
    <t>Prêt à tempérament 2</t>
  </si>
  <si>
    <t>Solde dû</t>
  </si>
  <si>
    <t>Montant minimum à payer</t>
  </si>
  <si>
    <t>Taux débiteur annuel tel que indiqué sur le dernier relevé</t>
  </si>
  <si>
    <t xml:space="preserve">TOTAL à rembourser </t>
  </si>
  <si>
    <t>Option 1 : laisser courir les crédits et prendre un nouveau crédit en plus</t>
  </si>
  <si>
    <t>TOTAL</t>
  </si>
  <si>
    <t>Option 2 : faire un regroupement de crédit qui contient une augmentation du crédit</t>
  </si>
  <si>
    <t>Montant à financer</t>
  </si>
  <si>
    <t>à rembourser si regroupement de crédit</t>
  </si>
  <si>
    <t>Montant</t>
  </si>
  <si>
    <t>Il y a un onglet par contrat, donc la possibilité d'indiquer 3 prêts, 3 ouvertures de crédit, 1 nouveau crédit, un regroupement de crédit</t>
  </si>
  <si>
    <t xml:space="preserve">Dans chaque onglet vous devrez remplir les cases </t>
  </si>
  <si>
    <t>Prêt à tempérament 3</t>
  </si>
  <si>
    <t>Ouverture de crédit 1</t>
  </si>
  <si>
    <t xml:space="preserve">frais de carte annuels </t>
  </si>
  <si>
    <t>Mensualité minimum prévue</t>
  </si>
  <si>
    <t>Pourcentage du solde à payer</t>
  </si>
  <si>
    <t>Ouverture de crédit 2</t>
  </si>
  <si>
    <t>Ouverture de crédit 3</t>
  </si>
  <si>
    <t>Pourcentage du solde</t>
  </si>
  <si>
    <t>Pourcentage du montant de l'OC</t>
  </si>
  <si>
    <t>Pourcentage du montant de l'OC à payer</t>
  </si>
  <si>
    <t>Montant de l'OC</t>
  </si>
  <si>
    <t>Visa</t>
  </si>
  <si>
    <t>Nouveau Crédit (crédit supplémentaire)</t>
  </si>
  <si>
    <t xml:space="preserve"> Date à partir de laquelle le regroupement de crédit n'est plus intéressant</t>
  </si>
  <si>
    <t>L'onglet "Visuel" vous permet de voir visuellement l'option la plus intéressante</t>
  </si>
  <si>
    <t>Pour les ouvertures de crédit le montant des mensualités dépend des conditions générales. Vous avez la possibilité d'indiquer que ce montant est fixe en fonction du solde restant dû ou que ce montant est un pourcentage du solde restant dû ou du montant de l'ouverture de crédit</t>
  </si>
  <si>
    <t>Pour pouvoir bien comparer les deux options (regroupement de crédit ou non) il faut idéalement que le montant du regroupement de crédit corresponde au montant à rembourser + le nouveau crédit</t>
  </si>
  <si>
    <t>Dans la réalité, ce ne sera pas exactement comme ça parce que les crédits ont souvent un montant rond.</t>
  </si>
  <si>
    <t>C'est pour cette raison que dans l'onglet "Nouveau crédit" vous trouverez ce montant "idéal", à adapter dans la case "montant emprunté" pour coller à la réalité</t>
  </si>
  <si>
    <t>Montant idéal pour comparer au regroupement de crédit</t>
  </si>
  <si>
    <t>Pour info :</t>
  </si>
  <si>
    <t>Record Bank</t>
  </si>
  <si>
    <t>Calcul de la mensualité sur base 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</si>
</sst>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0.00;[Red]#,##0.00"/>
  </numFmts>
  <fonts count="10" x14ac:knownFonts="1">
    <font>
      <sz val="10"/>
      <name val="Arial"/>
    </font>
    <font>
      <sz val="10"/>
      <name val="Arial"/>
      <family val="2"/>
    </font>
    <font>
      <b/>
      <sz val="8"/>
      <name val="Arial"/>
      <family val="2"/>
    </font>
    <font>
      <sz val="8"/>
      <name val="Arial"/>
      <family val="2"/>
    </font>
    <font>
      <sz val="8"/>
      <name val="Times New Roman"/>
      <family val="1"/>
    </font>
    <font>
      <sz val="10"/>
      <name val="Arial"/>
      <family val="2"/>
    </font>
    <font>
      <b/>
      <sz val="10"/>
      <name val="Arial"/>
      <family val="2"/>
    </font>
    <font>
      <sz val="9"/>
      <color indexed="81"/>
      <name val="Tahoma"/>
      <family val="2"/>
    </font>
    <font>
      <b/>
      <sz val="9"/>
      <color indexed="81"/>
      <name val="Tahoma"/>
      <family val="2"/>
    </font>
    <font>
      <i/>
      <sz val="8"/>
      <name val="Arial"/>
      <family val="2"/>
    </font>
  </fonts>
  <fills count="6">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9999"/>
        <bgColor indexed="64"/>
      </patternFill>
    </fill>
  </fills>
  <borders count="21">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0" fillId="0" borderId="0" xfId="0" applyAlignment="1">
      <alignment wrapText="1"/>
    </xf>
    <xf numFmtId="0" fontId="2" fillId="0" borderId="0" xfId="0" applyFont="1" applyAlignment="1" applyProtection="1">
      <alignment vertical="center"/>
    </xf>
    <xf numFmtId="0" fontId="2" fillId="0" borderId="0" xfId="0" applyFont="1" applyAlignment="1" applyProtection="1">
      <alignment horizontal="left" vertical="center"/>
    </xf>
    <xf numFmtId="38" fontId="2" fillId="0" borderId="0" xfId="1" applyNumberFormat="1" applyFont="1" applyAlignment="1" applyProtection="1">
      <alignment vertical="center"/>
    </xf>
    <xf numFmtId="0" fontId="3" fillId="0" borderId="0" xfId="0" applyFont="1" applyProtection="1"/>
    <xf numFmtId="0" fontId="2" fillId="0" borderId="0" xfId="0" applyFont="1" applyAlignment="1" applyProtection="1">
      <alignment horizontal="center" vertical="center"/>
    </xf>
    <xf numFmtId="3" fontId="2" fillId="0" borderId="0" xfId="1" applyNumberFormat="1" applyFont="1" applyAlignment="1" applyProtection="1">
      <alignment vertical="center"/>
    </xf>
    <xf numFmtId="3" fontId="2" fillId="0" borderId="0" xfId="0" applyNumberFormat="1" applyFont="1" applyAlignment="1" applyProtection="1">
      <alignment vertical="center"/>
    </xf>
    <xf numFmtId="0" fontId="2" fillId="0" borderId="0" xfId="0" applyFont="1" applyAlignment="1">
      <alignment vertical="center"/>
    </xf>
    <xf numFmtId="0" fontId="2" fillId="0" borderId="0" xfId="0" applyNumberFormat="1" applyFont="1" applyAlignment="1" applyProtection="1">
      <alignment horizontal="left" vertical="center"/>
    </xf>
    <xf numFmtId="3" fontId="2" fillId="0" borderId="0" xfId="0" applyNumberFormat="1" applyFont="1" applyAlignment="1" applyProtection="1">
      <alignment horizontal="center" vertical="center"/>
    </xf>
    <xf numFmtId="0" fontId="2" fillId="0" borderId="1" xfId="0" applyFont="1" applyBorder="1" applyAlignment="1" applyProtection="1">
      <alignment horizontal="center" vertical="center"/>
    </xf>
    <xf numFmtId="164" fontId="2" fillId="0" borderId="2"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xf>
    <xf numFmtId="3" fontId="2" fillId="0" borderId="3" xfId="0" applyNumberFormat="1" applyFont="1" applyBorder="1" applyAlignment="1" applyProtection="1">
      <alignment horizontal="center" vertical="center"/>
    </xf>
    <xf numFmtId="3" fontId="2" fillId="0" borderId="2" xfId="1" applyNumberFormat="1" applyFont="1" applyBorder="1" applyAlignment="1" applyProtection="1">
      <alignment vertical="center" wrapText="1"/>
    </xf>
    <xf numFmtId="3" fontId="2" fillId="0" borderId="3" xfId="0" applyNumberFormat="1" applyFont="1" applyBorder="1" applyAlignment="1" applyProtection="1">
      <alignment horizontal="center" vertical="center" wrapText="1"/>
    </xf>
    <xf numFmtId="3" fontId="2" fillId="0" borderId="2" xfId="0" applyNumberFormat="1" applyFont="1" applyBorder="1" applyAlignment="1" applyProtection="1">
      <alignment vertical="center"/>
    </xf>
    <xf numFmtId="3" fontId="2" fillId="0" borderId="4" xfId="0" applyNumberFormat="1"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4" fontId="2" fillId="0" borderId="7" xfId="0" applyNumberFormat="1" applyFont="1" applyBorder="1" applyAlignment="1" applyProtection="1">
      <alignment horizontal="center" vertical="center"/>
    </xf>
    <xf numFmtId="4" fontId="2" fillId="0" borderId="6" xfId="1" applyNumberFormat="1" applyFont="1" applyBorder="1" applyAlignment="1" applyProtection="1">
      <alignment vertical="center"/>
    </xf>
    <xf numFmtId="4" fontId="2" fillId="0" borderId="6" xfId="0" applyNumberFormat="1" applyFont="1" applyBorder="1" applyAlignment="1" applyProtection="1">
      <alignment vertical="center"/>
    </xf>
    <xf numFmtId="0" fontId="2" fillId="0" borderId="0" xfId="0" applyFont="1" applyAlignment="1" applyProtection="1">
      <alignment vertical="center" wrapText="1"/>
    </xf>
    <xf numFmtId="0" fontId="2" fillId="0" borderId="0" xfId="0" applyFont="1" applyAlignment="1" applyProtection="1">
      <alignment horizontal="left" vertical="center" wrapText="1"/>
    </xf>
    <xf numFmtId="38" fontId="2" fillId="0" borderId="0" xfId="1" applyNumberFormat="1" applyFont="1" applyAlignment="1" applyProtection="1">
      <alignment vertical="center" wrapText="1"/>
    </xf>
    <xf numFmtId="0" fontId="3" fillId="0" borderId="0" xfId="0" applyFont="1" applyAlignment="1" applyProtection="1">
      <alignment wrapText="1"/>
    </xf>
    <xf numFmtId="164"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3" fontId="2" fillId="0" borderId="0" xfId="1" applyNumberFormat="1" applyFont="1" applyAlignment="1" applyProtection="1">
      <alignment horizontal="center" vertical="center" wrapText="1"/>
    </xf>
    <xf numFmtId="0" fontId="2" fillId="0" borderId="0" xfId="0" applyFont="1" applyAlignment="1">
      <alignment vertical="center" wrapText="1"/>
    </xf>
    <xf numFmtId="14" fontId="2" fillId="0" borderId="0" xfId="0" applyNumberFormat="1" applyFont="1" applyAlignment="1" applyProtection="1">
      <alignment horizontal="center" vertical="center"/>
    </xf>
    <xf numFmtId="38" fontId="2" fillId="0" borderId="0" xfId="0" applyNumberFormat="1" applyFont="1" applyBorder="1" applyAlignment="1" applyProtection="1">
      <alignment vertical="center"/>
    </xf>
    <xf numFmtId="4" fontId="2" fillId="0" borderId="0" xfId="1" applyNumberFormat="1" applyFont="1" applyAlignment="1" applyProtection="1">
      <alignment horizontal="center" vertical="center"/>
    </xf>
    <xf numFmtId="164" fontId="2" fillId="0" borderId="0" xfId="0" applyNumberFormat="1" applyFont="1" applyAlignment="1" applyProtection="1">
      <alignment vertical="center"/>
    </xf>
    <xf numFmtId="0" fontId="2" fillId="0" borderId="10" xfId="0" applyFont="1" applyBorder="1" applyAlignment="1" applyProtection="1">
      <alignment horizontal="center" vertical="center"/>
    </xf>
    <xf numFmtId="14" fontId="2" fillId="0" borderId="10" xfId="0" applyNumberFormat="1" applyFont="1" applyBorder="1" applyAlignment="1" applyProtection="1">
      <alignment horizontal="center" vertical="center"/>
    </xf>
    <xf numFmtId="4" fontId="2" fillId="0" borderId="10" xfId="0" applyNumberFormat="1" applyFont="1" applyBorder="1" applyAlignment="1" applyProtection="1">
      <alignment horizontal="center" vertical="center"/>
    </xf>
    <xf numFmtId="4" fontId="2" fillId="0" borderId="10" xfId="1" applyNumberFormat="1" applyFont="1" applyBorder="1" applyAlignment="1" applyProtection="1">
      <alignmen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0" borderId="0"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0" fontId="2" fillId="0" borderId="0" xfId="0" applyNumberFormat="1" applyFont="1" applyAlignment="1" applyProtection="1">
      <alignment vertical="center"/>
    </xf>
    <xf numFmtId="10" fontId="2" fillId="0" borderId="0" xfId="0" applyNumberFormat="1" applyFont="1" applyBorder="1" applyAlignment="1" applyProtection="1">
      <alignment horizontal="center" vertical="center"/>
    </xf>
    <xf numFmtId="165" fontId="2" fillId="0" borderId="10" xfId="1" applyNumberFormat="1" applyFont="1" applyBorder="1" applyAlignment="1" applyProtection="1">
      <alignment horizontal="center" vertical="center"/>
    </xf>
    <xf numFmtId="165" fontId="2" fillId="0" borderId="0" xfId="0" applyNumberFormat="1" applyFont="1" applyAlignment="1" applyProtection="1">
      <alignment vertical="center"/>
    </xf>
    <xf numFmtId="4" fontId="2" fillId="0" borderId="0" xfId="0" applyNumberFormat="1" applyFont="1" applyAlignment="1">
      <alignment vertical="center"/>
    </xf>
    <xf numFmtId="0" fontId="2" fillId="0" borderId="0" xfId="0" applyFont="1" applyAlignment="1">
      <alignment horizontal="left" vertical="center"/>
    </xf>
    <xf numFmtId="38" fontId="2" fillId="0" borderId="0" xfId="1" applyNumberFormat="1" applyFont="1" applyAlignment="1">
      <alignment vertical="center"/>
    </xf>
    <xf numFmtId="164" fontId="2" fillId="0" borderId="0" xfId="0" applyNumberFormat="1" applyFont="1" applyAlignment="1">
      <alignment vertical="center"/>
    </xf>
    <xf numFmtId="14" fontId="2" fillId="0" borderId="0" xfId="0" applyNumberFormat="1" applyFont="1" applyAlignment="1">
      <alignment horizontal="center" vertical="center"/>
    </xf>
    <xf numFmtId="0" fontId="3" fillId="0" borderId="0" xfId="0" applyFont="1"/>
    <xf numFmtId="0" fontId="2" fillId="0" borderId="0" xfId="0" applyFont="1" applyAlignment="1">
      <alignment horizontal="center" vertical="center"/>
    </xf>
    <xf numFmtId="14" fontId="2" fillId="0" borderId="0" xfId="0" applyNumberFormat="1" applyFont="1" applyBorder="1" applyAlignment="1" applyProtection="1">
      <alignment horizontal="center" vertical="center"/>
    </xf>
    <xf numFmtId="3" fontId="2" fillId="0" borderId="0" xfId="0" applyNumberFormat="1" applyFont="1" applyAlignment="1">
      <alignment horizontal="center" vertical="center"/>
    </xf>
    <xf numFmtId="3" fontId="2" fillId="0" borderId="0" xfId="1" applyNumberFormat="1" applyFont="1" applyAlignment="1">
      <alignment vertical="center"/>
    </xf>
    <xf numFmtId="3" fontId="2" fillId="0" borderId="0" xfId="0" applyNumberFormat="1" applyFont="1" applyAlignment="1">
      <alignment vertical="center"/>
    </xf>
    <xf numFmtId="4" fontId="0" fillId="0" borderId="0" xfId="0" applyNumberFormat="1"/>
    <xf numFmtId="0" fontId="4" fillId="0" borderId="0" xfId="0" applyFont="1" applyAlignment="1" applyProtection="1">
      <alignment wrapText="1"/>
    </xf>
    <xf numFmtId="14" fontId="0" fillId="0" borderId="0" xfId="0" applyNumberFormat="1"/>
    <xf numFmtId="1" fontId="2" fillId="0" borderId="5" xfId="0" applyNumberFormat="1" applyFont="1" applyBorder="1" applyAlignment="1" applyProtection="1">
      <alignment horizontal="center" vertical="center"/>
    </xf>
    <xf numFmtId="2" fontId="0" fillId="0" borderId="0" xfId="0" applyNumberFormat="1"/>
    <xf numFmtId="10" fontId="2" fillId="0" borderId="0" xfId="2" applyNumberFormat="1" applyFont="1" applyAlignment="1" applyProtection="1">
      <alignment vertical="center"/>
    </xf>
    <xf numFmtId="0" fontId="5" fillId="0" borderId="0" xfId="0" applyFont="1"/>
    <xf numFmtId="2" fontId="0" fillId="0" borderId="0" xfId="0" applyNumberFormat="1" applyFill="1"/>
    <xf numFmtId="4" fontId="0" fillId="0" borderId="0" xfId="0" applyNumberFormat="1" applyFill="1"/>
    <xf numFmtId="4" fontId="2" fillId="0" borderId="0" xfId="0" applyNumberFormat="1" applyFont="1" applyBorder="1" applyAlignment="1" applyProtection="1">
      <alignment horizontal="center" vertical="center"/>
    </xf>
    <xf numFmtId="0" fontId="2" fillId="0" borderId="1" xfId="0" applyFont="1" applyBorder="1" applyAlignment="1" applyProtection="1">
      <alignment horizontal="center" vertical="center" wrapText="1"/>
    </xf>
    <xf numFmtId="10" fontId="2" fillId="0" borderId="0" xfId="0" applyNumberFormat="1" applyFont="1" applyFill="1" applyAlignment="1" applyProtection="1">
      <alignment horizontal="center" vertical="center"/>
    </xf>
    <xf numFmtId="14" fontId="2" fillId="0" borderId="10" xfId="0" applyNumberFormat="1" applyFont="1" applyFill="1" applyBorder="1" applyAlignment="1" applyProtection="1">
      <alignment horizontal="center" vertical="center"/>
    </xf>
    <xf numFmtId="14" fontId="2" fillId="0" borderId="0" xfId="0" applyNumberFormat="1" applyFont="1" applyAlignment="1" applyProtection="1">
      <alignment vertical="center"/>
    </xf>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xf numFmtId="4" fontId="2" fillId="0" borderId="0" xfId="0" applyNumberFormat="1" applyFont="1" applyAlignment="1" applyProtection="1">
      <alignment vertical="center"/>
    </xf>
    <xf numFmtId="3" fontId="2" fillId="0" borderId="0" xfId="0" applyNumberFormat="1" applyFont="1" applyAlignment="1" applyProtection="1">
      <alignment horizontal="center" vertical="center" wrapText="1"/>
    </xf>
    <xf numFmtId="14" fontId="2" fillId="0" borderId="0" xfId="1" applyNumberFormat="1" applyFont="1" applyAlignment="1" applyProtection="1">
      <alignment vertical="center"/>
    </xf>
    <xf numFmtId="4" fontId="2" fillId="0" borderId="0" xfId="0" applyNumberFormat="1" applyFont="1"/>
    <xf numFmtId="4" fontId="2" fillId="0" borderId="0" xfId="0" applyNumberFormat="1" applyFont="1" applyFill="1" applyAlignment="1">
      <alignment vertical="center"/>
    </xf>
    <xf numFmtId="43" fontId="2" fillId="0" borderId="0" xfId="1" applyFont="1" applyAlignment="1">
      <alignment vertical="center"/>
    </xf>
    <xf numFmtId="43" fontId="0" fillId="0" borderId="0" xfId="1" applyFont="1"/>
    <xf numFmtId="43" fontId="6" fillId="0" borderId="11" xfId="1" applyFont="1" applyBorder="1"/>
    <xf numFmtId="0" fontId="2" fillId="0" borderId="0" xfId="0" applyFont="1" applyAlignment="1" applyProtection="1">
      <alignment horizontal="center" vertical="center" wrapText="1"/>
    </xf>
    <xf numFmtId="0" fontId="2" fillId="0" borderId="0" xfId="0" applyFont="1" applyAlignment="1">
      <alignment horizontal="center" wrapText="1"/>
    </xf>
    <xf numFmtId="3" fontId="2" fillId="0" borderId="0" xfId="0" applyNumberFormat="1" applyFont="1" applyAlignment="1" applyProtection="1">
      <alignment horizontal="center" vertical="center" wrapText="1"/>
    </xf>
    <xf numFmtId="0" fontId="0" fillId="0" borderId="0" xfId="0" applyFill="1"/>
    <xf numFmtId="0" fontId="0" fillId="4" borderId="10" xfId="0" applyFill="1" applyBorder="1"/>
    <xf numFmtId="0" fontId="0" fillId="0" borderId="0" xfId="0" applyFill="1" applyBorder="1"/>
    <xf numFmtId="10" fontId="2" fillId="0" borderId="0" xfId="0" applyNumberFormat="1" applyFont="1" applyFill="1" applyBorder="1" applyProtection="1"/>
    <xf numFmtId="14" fontId="2" fillId="0" borderId="0" xfId="0" applyNumberFormat="1" applyFont="1" applyFill="1" applyBorder="1"/>
    <xf numFmtId="2" fontId="2" fillId="0" borderId="0" xfId="0" applyNumberFormat="1" applyFont="1" applyFill="1" applyBorder="1"/>
    <xf numFmtId="14" fontId="2" fillId="0" borderId="0" xfId="0" applyNumberFormat="1" applyFont="1" applyBorder="1" applyAlignment="1" applyProtection="1">
      <alignment horizontal="right" vertical="center"/>
    </xf>
    <xf numFmtId="0" fontId="2" fillId="0" borderId="0" xfId="0" applyFont="1"/>
    <xf numFmtId="0" fontId="2" fillId="0" borderId="18" xfId="0" applyFont="1" applyBorder="1" applyAlignment="1">
      <alignment vertical="center"/>
    </xf>
    <xf numFmtId="0" fontId="2" fillId="0" borderId="19" xfId="0" applyFont="1" applyBorder="1" applyAlignment="1">
      <alignment vertical="center"/>
    </xf>
    <xf numFmtId="2" fontId="2" fillId="0" borderId="20" xfId="0" applyNumberFormat="1" applyFont="1" applyBorder="1" applyAlignment="1">
      <alignment vertical="center"/>
    </xf>
    <xf numFmtId="10" fontId="2" fillId="0" borderId="8" xfId="0" applyNumberFormat="1" applyFont="1" applyFill="1" applyBorder="1" applyProtection="1"/>
    <xf numFmtId="0" fontId="2" fillId="0" borderId="18" xfId="0" applyFont="1" applyFill="1" applyBorder="1" applyAlignment="1"/>
    <xf numFmtId="3" fontId="2" fillId="0" borderId="19" xfId="0" applyNumberFormat="1" applyFont="1" applyFill="1" applyBorder="1" applyAlignment="1" applyProtection="1">
      <alignment vertical="center"/>
    </xf>
    <xf numFmtId="4" fontId="2" fillId="0" borderId="20" xfId="0" applyNumberFormat="1" applyFont="1" applyFill="1" applyBorder="1" applyAlignment="1" applyProtection="1">
      <alignment vertical="center"/>
    </xf>
    <xf numFmtId="0" fontId="2" fillId="0" borderId="18" xfId="0" applyFont="1" applyBorder="1" applyAlignment="1"/>
    <xf numFmtId="3" fontId="2" fillId="0" borderId="19" xfId="0" applyNumberFormat="1" applyFont="1" applyBorder="1" applyAlignment="1" applyProtection="1">
      <alignment vertical="center"/>
    </xf>
    <xf numFmtId="4" fontId="2" fillId="0" borderId="20" xfId="0" applyNumberFormat="1" applyFont="1" applyBorder="1" applyAlignment="1" applyProtection="1">
      <alignment vertical="center"/>
    </xf>
    <xf numFmtId="0" fontId="9" fillId="0" borderId="0" xfId="0" applyFont="1" applyAlignment="1" applyProtection="1">
      <alignment horizontal="right" vertical="center"/>
    </xf>
    <xf numFmtId="2" fontId="9" fillId="0" borderId="0" xfId="0" applyNumberFormat="1" applyFont="1" applyFill="1" applyBorder="1"/>
    <xf numFmtId="0" fontId="9" fillId="0" borderId="0" xfId="0" applyFont="1" applyAlignment="1">
      <alignment horizontal="right"/>
    </xf>
    <xf numFmtId="38" fontId="2" fillId="0" borderId="0" xfId="1" applyNumberFormat="1" applyFont="1" applyAlignment="1" applyProtection="1">
      <alignment horizontal="center" vertical="center"/>
    </xf>
    <xf numFmtId="0" fontId="3" fillId="0" borderId="0" xfId="0" applyFont="1" applyAlignment="1" applyProtection="1">
      <alignment horizontal="center"/>
    </xf>
    <xf numFmtId="3" fontId="2" fillId="0" borderId="2" xfId="1" applyNumberFormat="1" applyFont="1" applyBorder="1" applyAlignment="1" applyProtection="1">
      <alignment horizontal="center" vertical="center" wrapText="1"/>
    </xf>
    <xf numFmtId="3" fontId="2" fillId="0" borderId="2" xfId="0" applyNumberFormat="1" applyFont="1" applyBorder="1" applyAlignment="1" applyProtection="1">
      <alignment horizontal="center" vertical="center"/>
    </xf>
    <xf numFmtId="0" fontId="4" fillId="0" borderId="0" xfId="0" applyFont="1" applyAlignment="1" applyProtection="1">
      <alignment horizontal="center" wrapText="1"/>
    </xf>
    <xf numFmtId="4" fontId="2" fillId="0" borderId="6" xfId="1" applyNumberFormat="1" applyFont="1" applyBorder="1" applyAlignment="1" applyProtection="1">
      <alignment horizontal="center" vertical="center"/>
    </xf>
    <xf numFmtId="10" fontId="2" fillId="0" borderId="8" xfId="0" applyNumberFormat="1" applyFont="1" applyFill="1" applyBorder="1" applyAlignment="1" applyProtection="1">
      <alignment horizontal="center"/>
    </xf>
    <xf numFmtId="4" fontId="2" fillId="0" borderId="6" xfId="0" applyNumberFormat="1" applyFont="1" applyBorder="1" applyAlignment="1" applyProtection="1">
      <alignment horizontal="center" vertical="center"/>
    </xf>
    <xf numFmtId="0" fontId="2" fillId="0" borderId="0" xfId="0" applyFont="1" applyAlignment="1">
      <alignment wrapText="1"/>
    </xf>
    <xf numFmtId="0" fontId="2" fillId="0" borderId="0" xfId="0" applyFont="1" applyAlignment="1" applyProtection="1">
      <alignment horizontal="left" vertical="center" wrapText="1"/>
    </xf>
    <xf numFmtId="10" fontId="2" fillId="0" borderId="7" xfId="0" applyNumberFormat="1" applyFont="1" applyFill="1" applyBorder="1" applyProtection="1"/>
    <xf numFmtId="0" fontId="0" fillId="0" borderId="0" xfId="0" applyAlignment="1">
      <alignment horizontal="center"/>
    </xf>
    <xf numFmtId="14" fontId="2" fillId="0" borderId="0" xfId="0" applyNumberFormat="1" applyFont="1" applyFill="1" applyAlignment="1" applyProtection="1">
      <alignment horizontal="right" vertical="center"/>
    </xf>
    <xf numFmtId="0" fontId="5" fillId="0" borderId="0" xfId="0" applyFont="1" applyAlignment="1">
      <alignment horizontal="left"/>
    </xf>
    <xf numFmtId="0" fontId="3" fillId="0" borderId="0" xfId="0" applyFont="1" applyAlignment="1">
      <alignment horizontal="center"/>
    </xf>
    <xf numFmtId="3" fontId="0" fillId="0" borderId="0" xfId="0" applyNumberFormat="1"/>
    <xf numFmtId="14" fontId="0" fillId="0" borderId="0" xfId="0" applyNumberFormat="1" applyFill="1"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wrapText="1"/>
    </xf>
    <xf numFmtId="4" fontId="0" fillId="0" borderId="0" xfId="0" applyNumberFormat="1" applyAlignment="1">
      <alignment horizontal="center"/>
    </xf>
    <xf numFmtId="14" fontId="6" fillId="0" borderId="14" xfId="0" applyNumberFormat="1" applyFont="1" applyFill="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wrapText="1"/>
    </xf>
    <xf numFmtId="0" fontId="3" fillId="0" borderId="9" xfId="0" applyFont="1" applyBorder="1" applyAlignment="1">
      <alignment horizontal="center" wrapText="1"/>
    </xf>
    <xf numFmtId="0" fontId="2" fillId="0" borderId="12" xfId="0" applyFont="1" applyBorder="1" applyAlignment="1">
      <alignment horizontal="center"/>
    </xf>
    <xf numFmtId="4" fontId="2" fillId="0" borderId="13" xfId="0" applyNumberFormat="1" applyFont="1" applyBorder="1" applyAlignment="1">
      <alignment horizontal="center"/>
    </xf>
    <xf numFmtId="4" fontId="2" fillId="0" borderId="14" xfId="0" applyNumberFormat="1" applyFont="1" applyBorder="1" applyAlignment="1">
      <alignment horizontal="center"/>
    </xf>
    <xf numFmtId="14" fontId="3" fillId="0" borderId="19" xfId="0" applyNumberFormat="1" applyFont="1" applyBorder="1" applyAlignment="1">
      <alignment horizontal="center"/>
    </xf>
    <xf numFmtId="4" fontId="3" fillId="0" borderId="19" xfId="0" applyNumberFormat="1" applyFont="1" applyBorder="1" applyAlignment="1" applyProtection="1">
      <alignment horizontal="center" vertical="center"/>
    </xf>
    <xf numFmtId="14" fontId="3" fillId="0" borderId="19" xfId="2" applyNumberFormat="1" applyFont="1" applyBorder="1" applyAlignment="1">
      <alignment horizontal="center"/>
    </xf>
    <xf numFmtId="4" fontId="2" fillId="2" borderId="0" xfId="0" applyNumberFormat="1" applyFont="1" applyFill="1" applyBorder="1" applyAlignment="1">
      <alignment horizontal="center"/>
    </xf>
    <xf numFmtId="4" fontId="2" fillId="3" borderId="0" xfId="0" applyNumberFormat="1" applyFont="1" applyFill="1" applyBorder="1" applyAlignment="1">
      <alignment horizontal="center"/>
    </xf>
    <xf numFmtId="4" fontId="2" fillId="0" borderId="0" xfId="0" applyNumberFormat="1" applyFont="1" applyBorder="1" applyAlignment="1">
      <alignment horizontal="center"/>
    </xf>
    <xf numFmtId="0" fontId="2" fillId="4" borderId="10" xfId="0" applyNumberFormat="1" applyFont="1" applyFill="1" applyBorder="1" applyAlignment="1" applyProtection="1">
      <alignment horizontal="left" vertical="center"/>
      <protection locked="0"/>
    </xf>
    <xf numFmtId="10" fontId="2" fillId="4" borderId="0" xfId="2" applyNumberFormat="1" applyFont="1" applyFill="1" applyAlignment="1" applyProtection="1">
      <alignment vertical="center"/>
      <protection locked="0"/>
    </xf>
    <xf numFmtId="0" fontId="2" fillId="4" borderId="0" xfId="0" applyFont="1" applyFill="1" applyProtection="1">
      <protection locked="0"/>
    </xf>
    <xf numFmtId="9" fontId="2" fillId="4" borderId="0" xfId="2" applyFont="1" applyFill="1" applyAlignment="1" applyProtection="1">
      <alignment vertical="center"/>
      <protection locked="0"/>
    </xf>
    <xf numFmtId="3" fontId="2" fillId="4" borderId="0" xfId="0" applyNumberFormat="1" applyFont="1" applyFill="1" applyAlignment="1" applyProtection="1">
      <alignment vertical="center"/>
      <protection locked="0"/>
    </xf>
    <xf numFmtId="4" fontId="2" fillId="4" borderId="9" xfId="0" applyNumberFormat="1" applyFont="1" applyFill="1" applyBorder="1" applyAlignment="1" applyProtection="1">
      <alignment vertical="center"/>
      <protection locked="0"/>
    </xf>
    <xf numFmtId="14" fontId="0" fillId="4" borderId="10" xfId="0" applyNumberFormat="1" applyFill="1" applyBorder="1" applyProtection="1">
      <protection locked="0"/>
    </xf>
    <xf numFmtId="14" fontId="2" fillId="4" borderId="0" xfId="0" applyNumberFormat="1" applyFont="1" applyFill="1" applyAlignment="1" applyProtection="1">
      <alignment horizontal="right" vertical="center"/>
      <protection locked="0"/>
    </xf>
    <xf numFmtId="1" fontId="2" fillId="4" borderId="5" xfId="0" applyNumberFormat="1" applyFont="1" applyFill="1" applyBorder="1" applyAlignment="1" applyProtection="1">
      <alignment horizontal="center" vertical="center" wrapText="1"/>
      <protection locked="0"/>
    </xf>
    <xf numFmtId="4" fontId="2" fillId="4" borderId="7" xfId="0" applyNumberFormat="1" applyFont="1" applyFill="1" applyBorder="1" applyAlignment="1" applyProtection="1">
      <alignment horizontal="center" vertical="center"/>
      <protection locked="0"/>
    </xf>
    <xf numFmtId="4" fontId="2" fillId="4" borderId="9" xfId="0" applyNumberFormat="1" applyFont="1" applyFill="1" applyBorder="1" applyAlignment="1" applyProtection="1">
      <alignment horizontal="center" vertical="center"/>
      <protection locked="0"/>
    </xf>
    <xf numFmtId="0" fontId="2" fillId="0" borderId="0" xfId="0" applyNumberFormat="1" applyFont="1" applyAlignment="1" applyProtection="1">
      <alignment horizontal="left" vertical="center"/>
      <protection locked="0"/>
    </xf>
    <xf numFmtId="3" fontId="2" fillId="0" borderId="0" xfId="1" applyNumberFormat="1" applyFont="1" applyAlignment="1" applyProtection="1">
      <alignment vertical="center"/>
      <protection locked="0"/>
    </xf>
    <xf numFmtId="0" fontId="2" fillId="4" borderId="0" xfId="0" applyNumberFormat="1" applyFont="1" applyFill="1" applyAlignment="1" applyProtection="1">
      <alignment horizontal="left" vertical="center"/>
      <protection locked="0"/>
    </xf>
    <xf numFmtId="4" fontId="2" fillId="0" borderId="20" xfId="0" applyNumberFormat="1" applyFont="1" applyBorder="1" applyAlignment="1" applyProtection="1">
      <alignment horizontal="left" vertical="center"/>
    </xf>
    <xf numFmtId="0" fontId="2" fillId="0" borderId="0" xfId="0" applyFont="1" applyBorder="1" applyAlignment="1">
      <alignment vertical="center"/>
    </xf>
    <xf numFmtId="4" fontId="2" fillId="0" borderId="0" xfId="0" applyNumberFormat="1" applyFont="1" applyBorder="1" applyAlignment="1" applyProtection="1">
      <alignment horizontal="left" vertical="center"/>
    </xf>
    <xf numFmtId="0" fontId="2" fillId="0" borderId="19" xfId="0" applyFont="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protection locked="0"/>
    </xf>
    <xf numFmtId="0" fontId="1" fillId="0" borderId="0" xfId="0" applyFont="1" applyAlignment="1">
      <alignment horizontal="left" wrapText="1"/>
    </xf>
    <xf numFmtId="0" fontId="0" fillId="0" borderId="0" xfId="0" applyAlignment="1">
      <alignment horizontal="center" wrapText="1"/>
    </xf>
    <xf numFmtId="0" fontId="4" fillId="0" borderId="0" xfId="0" applyFont="1" applyAlignment="1" applyProtection="1">
      <alignment horizontal="left" wrapText="1"/>
    </xf>
    <xf numFmtId="3" fontId="2" fillId="4" borderId="0" xfId="0" applyNumberFormat="1" applyFont="1" applyFill="1" applyAlignment="1" applyProtection="1">
      <alignment horizontal="right" vertical="center"/>
      <protection locked="0"/>
    </xf>
    <xf numFmtId="3" fontId="2" fillId="0" borderId="0" xfId="0" applyNumberFormat="1" applyFont="1" applyAlignment="1" applyProtection="1">
      <alignment horizontal="center" vertical="center" wrapText="1"/>
    </xf>
    <xf numFmtId="9" fontId="2" fillId="4" borderId="0" xfId="2" applyFont="1" applyFill="1" applyAlignment="1" applyProtection="1">
      <alignment horizontal="right" vertical="center"/>
      <protection locked="0"/>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3" fontId="2" fillId="0" borderId="0" xfId="0" applyNumberFormat="1" applyFont="1" applyAlignment="1" applyProtection="1">
      <alignment horizontal="left" vertical="center" wrapText="1"/>
    </xf>
    <xf numFmtId="3" fontId="2" fillId="4" borderId="0" xfId="0" applyNumberFormat="1" applyFont="1" applyFill="1" applyAlignment="1" applyProtection="1">
      <alignment horizontal="right" vertical="center"/>
    </xf>
    <xf numFmtId="0" fontId="2" fillId="0" borderId="0" xfId="0" applyFont="1" applyAlignment="1" applyProtection="1">
      <alignment horizontal="left" vertical="center" wrapText="1"/>
    </xf>
    <xf numFmtId="9" fontId="2" fillId="4" borderId="0" xfId="2" applyFont="1" applyFill="1" applyAlignment="1" applyProtection="1">
      <alignment horizontal="center" vertical="center"/>
      <protection locked="0"/>
    </xf>
    <xf numFmtId="14" fontId="5" fillId="5" borderId="12" xfId="0" applyNumberFormat="1" applyFont="1" applyFill="1" applyBorder="1" applyAlignment="1">
      <alignment horizontal="center"/>
    </xf>
    <xf numFmtId="14" fontId="5" fillId="5" borderId="13" xfId="0" applyNumberFormat="1" applyFont="1" applyFill="1" applyBorder="1" applyAlignment="1">
      <alignment horizontal="center"/>
    </xf>
    <xf numFmtId="14" fontId="5" fillId="5" borderId="14" xfId="0" applyNumberFormat="1" applyFont="1" applyFill="1" applyBorder="1" applyAlignment="1">
      <alignment horizontal="center"/>
    </xf>
    <xf numFmtId="0" fontId="6" fillId="0" borderId="12" xfId="0" applyFont="1" applyBorder="1" applyAlignment="1">
      <alignment vertical="center"/>
    </xf>
    <xf numFmtId="0" fontId="6" fillId="0" borderId="13" xfId="0" applyFont="1" applyBorder="1" applyAlignment="1">
      <alignment vertical="center"/>
    </xf>
  </cellXfs>
  <cellStyles count="3">
    <cellStyle name="Milliers" xfId="1" builtinId="3"/>
    <cellStyle name="Normal" xfId="0" builtinId="0"/>
    <cellStyle name="Pourcentage" xfId="2" builtinId="5"/>
  </cellStyles>
  <dxfs count="22">
    <dxf>
      <fill>
        <patternFill>
          <bgColor rgb="FFFF9999"/>
        </patternFill>
      </fill>
    </dxf>
    <dxf>
      <fill>
        <patternFill>
          <bgColor rgb="FFCCFFCC"/>
        </patternFill>
      </fill>
    </dxf>
    <dxf>
      <fill>
        <patternFill>
          <bgColor rgb="FFCCFFCC"/>
        </patternFill>
      </fill>
    </dxf>
    <dxf>
      <fill>
        <patternFill>
          <bgColor rgb="FFFF9999"/>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
      <font>
        <color theme="0" tint="-0.34998626667073579"/>
      </font>
      <fill>
        <patternFill patternType="none">
          <bgColor auto="1"/>
        </patternFill>
      </fill>
    </dxf>
  </dxfs>
  <tableStyles count="0" defaultTableStyle="TableStyleMedium9" defaultPivotStyle="PivotStyleLight16"/>
  <colors>
    <mruColors>
      <color rgb="FFFF99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workbookViewId="0">
      <selection activeCell="B1" sqref="B1"/>
    </sheetView>
  </sheetViews>
  <sheetFormatPr baseColWidth="10" defaultColWidth="11.42578125" defaultRowHeight="12.75" x14ac:dyDescent="0.2"/>
  <cols>
    <col min="1" max="1" width="24.28515625" customWidth="1"/>
    <col min="2" max="2" width="12.28515625" bestFit="1" customWidth="1"/>
    <col min="3" max="3" width="6.42578125" customWidth="1"/>
    <col min="5" max="5" width="5.28515625" customWidth="1"/>
  </cols>
  <sheetData>
    <row r="1" spans="1:11" x14ac:dyDescent="0.2">
      <c r="A1" t="s">
        <v>33</v>
      </c>
      <c r="B1" s="153">
        <v>42998</v>
      </c>
    </row>
    <row r="2" spans="1:11" hidden="1" x14ac:dyDescent="0.2">
      <c r="B2" s="62">
        <v>40544</v>
      </c>
    </row>
    <row r="3" spans="1:11" x14ac:dyDescent="0.2">
      <c r="A3" s="66"/>
    </row>
    <row r="4" spans="1:11" x14ac:dyDescent="0.2">
      <c r="A4" s="66"/>
      <c r="B4" s="62"/>
    </row>
    <row r="5" spans="1:11" x14ac:dyDescent="0.2">
      <c r="A5" t="s">
        <v>44</v>
      </c>
    </row>
    <row r="7" spans="1:11" x14ac:dyDescent="0.2">
      <c r="A7" t="s">
        <v>61</v>
      </c>
    </row>
    <row r="9" spans="1:11" x14ac:dyDescent="0.2">
      <c r="A9" t="s">
        <v>62</v>
      </c>
      <c r="C9" s="88"/>
      <c r="D9" s="89"/>
    </row>
    <row r="10" spans="1:11" x14ac:dyDescent="0.2">
      <c r="C10" s="88"/>
      <c r="D10" s="90"/>
    </row>
    <row r="11" spans="1:11" x14ac:dyDescent="0.2">
      <c r="A11" t="s">
        <v>45</v>
      </c>
    </row>
    <row r="12" spans="1:11" x14ac:dyDescent="0.2">
      <c r="A12" t="s">
        <v>77</v>
      </c>
    </row>
    <row r="14" spans="1:11" x14ac:dyDescent="0.2">
      <c r="A14" s="166" t="s">
        <v>78</v>
      </c>
      <c r="B14" s="166"/>
      <c r="C14" s="166"/>
      <c r="D14" s="166"/>
      <c r="E14" s="166"/>
      <c r="F14" s="166"/>
      <c r="G14" s="166"/>
      <c r="H14" s="166"/>
      <c r="I14" s="166"/>
      <c r="J14" s="166"/>
      <c r="K14" s="166"/>
    </row>
    <row r="15" spans="1:11" x14ac:dyDescent="0.2">
      <c r="A15" s="166"/>
      <c r="B15" s="166"/>
      <c r="C15" s="166"/>
      <c r="D15" s="166"/>
      <c r="E15" s="166"/>
      <c r="F15" s="166"/>
      <c r="G15" s="166"/>
      <c r="H15" s="166"/>
      <c r="I15" s="166"/>
      <c r="J15" s="166"/>
      <c r="K15" s="166"/>
    </row>
    <row r="17" spans="1:1" x14ac:dyDescent="0.2">
      <c r="A17" t="s">
        <v>79</v>
      </c>
    </row>
    <row r="18" spans="1:1" x14ac:dyDescent="0.2">
      <c r="A18" t="s">
        <v>80</v>
      </c>
    </row>
    <row r="19" spans="1:1" x14ac:dyDescent="0.2">
      <c r="A19" t="s">
        <v>81</v>
      </c>
    </row>
  </sheetData>
  <sheetProtection sheet="1" objects="1" scenarios="1"/>
  <mergeCells count="1">
    <mergeCell ref="A14:K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4"/>
  <sheetViews>
    <sheetView tabSelected="1" workbookViewId="0">
      <pane xSplit="1" ySplit="4" topLeftCell="B5" activePane="bottomRight" state="frozen"/>
      <selection pane="topRight" activeCell="B1" sqref="B1"/>
      <selection pane="bottomLeft" activeCell="A4" sqref="A4"/>
      <selection pane="bottomRight" activeCell="I22" sqref="I22"/>
    </sheetView>
  </sheetViews>
  <sheetFormatPr baseColWidth="10" defaultColWidth="11.42578125" defaultRowHeight="12.75" x14ac:dyDescent="0.2"/>
  <cols>
    <col min="1" max="1" width="24.28515625" customWidth="1"/>
    <col min="2" max="2" width="13.140625" customWidth="1"/>
    <col min="3" max="3" width="12.28515625" bestFit="1" customWidth="1"/>
    <col min="4" max="4" width="2.7109375" customWidth="1"/>
    <col min="6" max="6" width="2.7109375" customWidth="1"/>
    <col min="8" max="8" width="2.28515625" customWidth="1"/>
    <col min="9" max="9" width="11.42578125" customWidth="1"/>
    <col min="10" max="10" width="2.85546875" customWidth="1"/>
    <col min="11" max="11" width="11.42578125" customWidth="1"/>
    <col min="12" max="12" width="2.7109375" customWidth="1"/>
    <col min="13" max="13" width="11.42578125" customWidth="1"/>
    <col min="14" max="14" width="1.85546875" customWidth="1"/>
    <col min="15" max="15" width="12.28515625" customWidth="1"/>
  </cols>
  <sheetData>
    <row r="1" spans="1:15" ht="13.5" thickBot="1" x14ac:dyDescent="0.25">
      <c r="A1" t="s">
        <v>33</v>
      </c>
      <c r="C1" s="62">
        <f>Intro!B1</f>
        <v>42998</v>
      </c>
    </row>
    <row r="2" spans="1:15" ht="13.5" thickBot="1" x14ac:dyDescent="0.25">
      <c r="B2" s="178" t="s">
        <v>55</v>
      </c>
      <c r="C2" s="179"/>
      <c r="D2" s="179"/>
      <c r="E2" s="179"/>
      <c r="F2" s="179"/>
      <c r="G2" s="179"/>
      <c r="H2" s="179"/>
      <c r="I2" s="179"/>
      <c r="J2" s="179"/>
      <c r="K2" s="179"/>
      <c r="L2" s="179"/>
      <c r="M2" s="179"/>
      <c r="N2" s="179"/>
      <c r="O2" s="180"/>
    </row>
    <row r="3" spans="1:15" ht="25.5" x14ac:dyDescent="0.2">
      <c r="B3" t="s">
        <v>56</v>
      </c>
      <c r="C3" t="s">
        <v>10</v>
      </c>
      <c r="E3" t="s">
        <v>11</v>
      </c>
      <c r="G3" t="s">
        <v>12</v>
      </c>
      <c r="I3" t="s">
        <v>13</v>
      </c>
      <c r="K3" t="s">
        <v>14</v>
      </c>
      <c r="M3" t="s">
        <v>15</v>
      </c>
      <c r="O3" s="1" t="s">
        <v>24</v>
      </c>
    </row>
    <row r="4" spans="1:15" x14ac:dyDescent="0.2">
      <c r="A4" t="s">
        <v>19</v>
      </c>
      <c r="C4" t="str">
        <f>'PAT1'!L3</f>
        <v>Alpha Credit</v>
      </c>
      <c r="E4" t="str">
        <f>'PAT2'!L3</f>
        <v>Record Bank</v>
      </c>
      <c r="G4" t="str">
        <f>'PAT3'!L3</f>
        <v>Beobank</v>
      </c>
      <c r="I4" t="str">
        <f>'OC 1'!L3</f>
        <v>Cofidis</v>
      </c>
      <c r="K4" s="66" t="str">
        <f>'OC 2'!L3</f>
        <v>Alpha Crédit</v>
      </c>
      <c r="M4" s="66" t="str">
        <f>'OC 3'!L3</f>
        <v>Visa</v>
      </c>
      <c r="O4" t="str">
        <f>'Nouveau crédit'!L3</f>
        <v>Beobank</v>
      </c>
    </row>
    <row r="5" spans="1:15" x14ac:dyDescent="0.2">
      <c r="A5" t="s">
        <v>1</v>
      </c>
      <c r="O5" s="67">
        <f>'Nouveau crédit'!P15</f>
        <v>15676.338459935672</v>
      </c>
    </row>
    <row r="6" spans="1:15" ht="13.5" thickBot="1" x14ac:dyDescent="0.25">
      <c r="A6" t="s">
        <v>16</v>
      </c>
      <c r="B6" s="83">
        <f>SUM(C6:O6)</f>
        <v>1485.54</v>
      </c>
      <c r="C6" s="60">
        <f>'PAT1'!L14</f>
        <v>325.61</v>
      </c>
      <c r="E6" s="60">
        <f>'PAT2'!L14</f>
        <v>181.06</v>
      </c>
      <c r="G6" s="60">
        <f>'PAT3'!L14</f>
        <v>213.87</v>
      </c>
      <c r="H6" s="60"/>
      <c r="I6" s="60">
        <f>'OC 1'!L28</f>
        <v>40</v>
      </c>
      <c r="K6" s="60">
        <f>'OC 2'!L28</f>
        <v>225</v>
      </c>
      <c r="M6" s="60">
        <f>'OC 3'!L28</f>
        <v>300</v>
      </c>
      <c r="O6" s="68">
        <f>'Nouveau crédit'!L15</f>
        <v>200</v>
      </c>
    </row>
    <row r="7" spans="1:15" ht="13.5" thickBot="1" x14ac:dyDescent="0.25">
      <c r="A7" t="s">
        <v>25</v>
      </c>
      <c r="B7" s="84">
        <f>SUM(C7:O7)</f>
        <v>78335.304288468862</v>
      </c>
      <c r="C7" s="64">
        <f>'PAT1'!P11</f>
        <v>34514.660000005591</v>
      </c>
      <c r="D7" s="64"/>
      <c r="E7" s="64">
        <f>'PAT2'!P11</f>
        <v>4707.5600000011127</v>
      </c>
      <c r="F7" s="64"/>
      <c r="G7" s="64">
        <f>'PAT3'!P11</f>
        <v>2352.5700000000843</v>
      </c>
      <c r="H7" s="64"/>
      <c r="I7" s="60">
        <f>'OC 1'!Q9</f>
        <v>1039.924887674061</v>
      </c>
      <c r="J7" s="60"/>
      <c r="K7" s="60">
        <f>'OC 2'!Q9</f>
        <v>4424.972902732201</v>
      </c>
      <c r="L7" s="60"/>
      <c r="M7" s="60">
        <f>'OC 3'!Q9</f>
        <v>7295.6164980558096</v>
      </c>
      <c r="O7" s="64">
        <f>'Nouveau crédit'!P7</f>
        <v>24000</v>
      </c>
    </row>
    <row r="8" spans="1:15" x14ac:dyDescent="0.2">
      <c r="B8" s="83"/>
      <c r="O8" s="64"/>
    </row>
    <row r="9" spans="1:15" ht="13.5" thickBot="1" x14ac:dyDescent="0.25">
      <c r="B9" s="83"/>
    </row>
    <row r="10" spans="1:15" ht="13.5" thickBot="1" x14ac:dyDescent="0.25">
      <c r="B10" s="178" t="s">
        <v>57</v>
      </c>
      <c r="C10" s="179"/>
      <c r="D10" s="179"/>
      <c r="E10" s="179"/>
      <c r="F10" s="179"/>
      <c r="G10" s="179"/>
      <c r="H10" s="179"/>
      <c r="I10" s="179"/>
      <c r="J10" s="179"/>
      <c r="K10" s="179"/>
      <c r="L10" s="179"/>
      <c r="M10" s="179"/>
      <c r="N10" s="179"/>
      <c r="O10" s="180"/>
    </row>
    <row r="11" spans="1:15" x14ac:dyDescent="0.2">
      <c r="A11" t="s">
        <v>58</v>
      </c>
      <c r="B11" s="83">
        <f>regroupement!P14</f>
        <v>65000</v>
      </c>
      <c r="C11" s="64">
        <f>'PAT1'!P7</f>
        <v>31619.342566359759</v>
      </c>
      <c r="E11" s="64">
        <f>'PAT2'!P7</f>
        <v>4541.1806526668706</v>
      </c>
      <c r="G11" s="64">
        <f>'PAT3'!P7</f>
        <v>2313.1383210376989</v>
      </c>
      <c r="I11" s="60">
        <f>'OC 1'!Q8</f>
        <v>850</v>
      </c>
      <c r="K11" s="60">
        <f>'OC 2'!Q8</f>
        <v>4000</v>
      </c>
      <c r="M11" s="60">
        <f>'OC 3'!Q8</f>
        <v>6000</v>
      </c>
      <c r="O11" s="64">
        <f>O5</f>
        <v>15676.338459935672</v>
      </c>
    </row>
    <row r="12" spans="1:15" x14ac:dyDescent="0.2">
      <c r="A12" t="s">
        <v>16</v>
      </c>
      <c r="B12" s="83">
        <f>regroupement!L14</f>
        <v>871</v>
      </c>
    </row>
    <row r="13" spans="1:15" ht="13.5" thickBot="1" x14ac:dyDescent="0.25">
      <c r="A13" t="s">
        <v>17</v>
      </c>
      <c r="B13" s="83">
        <f>regroupement!I14</f>
        <v>120</v>
      </c>
    </row>
    <row r="14" spans="1:15" ht="13.5" thickBot="1" x14ac:dyDescent="0.25">
      <c r="A14" t="s">
        <v>25</v>
      </c>
      <c r="B14" s="84">
        <f>B13*B12</f>
        <v>104520</v>
      </c>
    </row>
  </sheetData>
  <sheetProtection sheet="1" objects="1" scenarios="1"/>
  <mergeCells count="2">
    <mergeCell ref="B2:O2"/>
    <mergeCell ref="B10:O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08"/>
  <sheetViews>
    <sheetView topLeftCell="B1" workbookViewId="0">
      <selection activeCell="B1" sqref="B1"/>
    </sheetView>
  </sheetViews>
  <sheetFormatPr baseColWidth="10" defaultColWidth="8.85546875" defaultRowHeight="12.75" x14ac:dyDescent="0.2"/>
  <cols>
    <col min="1" max="1" width="0" hidden="1" customWidth="1"/>
    <col min="3" max="3" width="12.28515625" style="120" bestFit="1" customWidth="1"/>
    <col min="4" max="7" width="9.140625" style="120"/>
    <col min="8" max="8" width="11.5703125" style="120" customWidth="1"/>
    <col min="9" max="9" width="10.140625" style="120" bestFit="1" customWidth="1"/>
    <col min="10" max="10" width="9.140625" style="120"/>
    <col min="11" max="12" width="15.85546875" style="120" customWidth="1"/>
    <col min="13" max="13" width="19.5703125" style="120" customWidth="1"/>
  </cols>
  <sheetData>
    <row r="1" spans="1:13" ht="13.5" thickBot="1" x14ac:dyDescent="0.25"/>
    <row r="2" spans="1:13" ht="16.5" customHeight="1" thickBot="1" x14ac:dyDescent="0.25">
      <c r="D2" s="181" t="s">
        <v>76</v>
      </c>
      <c r="E2" s="182"/>
      <c r="F2" s="182"/>
      <c r="G2" s="182"/>
      <c r="H2" s="182"/>
      <c r="I2" s="182"/>
      <c r="J2" s="182"/>
      <c r="K2" s="133">
        <f>VLOOKUP(1,A9:C268,3,FALSE)</f>
        <v>43605</v>
      </c>
    </row>
    <row r="3" spans="1:13" ht="13.5" thickBot="1" x14ac:dyDescent="0.25">
      <c r="C3" s="122"/>
      <c r="I3" s="125"/>
    </row>
    <row r="4" spans="1:13" ht="22.5" x14ac:dyDescent="0.2">
      <c r="C4" s="123"/>
      <c r="D4" s="126" t="s">
        <v>28</v>
      </c>
      <c r="E4" s="127" t="s">
        <v>11</v>
      </c>
      <c r="F4" s="127" t="s">
        <v>12</v>
      </c>
      <c r="G4" s="127" t="s">
        <v>13</v>
      </c>
      <c r="H4" s="127" t="s">
        <v>14</v>
      </c>
      <c r="I4" s="127" t="s">
        <v>15</v>
      </c>
      <c r="J4" s="128" t="s">
        <v>37</v>
      </c>
      <c r="K4" s="127" t="s">
        <v>29</v>
      </c>
      <c r="L4" s="127" t="s">
        <v>30</v>
      </c>
      <c r="M4" s="129" t="s">
        <v>32</v>
      </c>
    </row>
    <row r="5" spans="1:13" ht="13.5" thickBot="1" x14ac:dyDescent="0.25">
      <c r="C5" s="123"/>
      <c r="D5" s="134" t="str">
        <f>'PAT1'!L3</f>
        <v>Alpha Credit</v>
      </c>
      <c r="E5" s="135" t="str">
        <f>'PAT2'!L3</f>
        <v>Record Bank</v>
      </c>
      <c r="F5" s="135" t="str">
        <f>'PAT3'!L3</f>
        <v>Beobank</v>
      </c>
      <c r="G5" s="135" t="str">
        <f>'OC 1'!L3</f>
        <v>Cofidis</v>
      </c>
      <c r="H5" s="135" t="str">
        <f>'OC 2'!L3</f>
        <v>Alpha Crédit</v>
      </c>
      <c r="I5" s="135" t="str">
        <f>'OC 3'!L3</f>
        <v>Visa</v>
      </c>
      <c r="J5" s="136" t="str">
        <f>'Nouveau crédit'!L3</f>
        <v>Beobank</v>
      </c>
      <c r="K5" s="135"/>
      <c r="L5" s="135" t="str">
        <f>regroupement!L3</f>
        <v>Beobank</v>
      </c>
      <c r="M5" s="137"/>
    </row>
    <row r="6" spans="1:13" ht="13.5" thickBot="1" x14ac:dyDescent="0.25">
      <c r="C6" s="123"/>
      <c r="D6" s="130"/>
      <c r="E6" s="130"/>
      <c r="F6" s="130"/>
      <c r="G6" s="130"/>
      <c r="H6" s="130"/>
      <c r="I6" s="130"/>
      <c r="J6" s="131"/>
      <c r="K6" s="130"/>
      <c r="L6" s="130"/>
      <c r="M6"/>
    </row>
    <row r="7" spans="1:13" ht="13.5" thickBot="1" x14ac:dyDescent="0.25">
      <c r="C7" s="138" t="s">
        <v>31</v>
      </c>
      <c r="D7" s="139">
        <f>SUM(D9:D668)</f>
        <v>34514.66000000004</v>
      </c>
      <c r="E7" s="139">
        <f t="shared" ref="E7:L7" si="0">SUM(E9:E668)</f>
        <v>4707.5600000000004</v>
      </c>
      <c r="F7" s="139">
        <f t="shared" si="0"/>
        <v>2352.5699999999993</v>
      </c>
      <c r="G7" s="139">
        <f t="shared" si="0"/>
        <v>1039.924887674061</v>
      </c>
      <c r="H7" s="139">
        <f t="shared" si="0"/>
        <v>4424.972902732201</v>
      </c>
      <c r="I7" s="139">
        <f t="shared" si="0"/>
        <v>7295.6164980558096</v>
      </c>
      <c r="J7" s="139">
        <f>SUM(J9:J668)</f>
        <v>24000</v>
      </c>
      <c r="K7" s="139">
        <f t="shared" si="0"/>
        <v>78335.30428846211</v>
      </c>
      <c r="L7" s="139">
        <f t="shared" si="0"/>
        <v>104520</v>
      </c>
      <c r="M7" s="140">
        <f>L7-K7</f>
        <v>26184.69571153789</v>
      </c>
    </row>
    <row r="8" spans="1:13" x14ac:dyDescent="0.2">
      <c r="D8" s="132"/>
      <c r="E8" s="132"/>
      <c r="F8" s="132"/>
      <c r="G8" s="132"/>
      <c r="H8" s="132"/>
      <c r="I8" s="132"/>
      <c r="J8" s="132"/>
      <c r="K8" s="132"/>
      <c r="L8" s="132"/>
      <c r="M8" s="132"/>
    </row>
    <row r="9" spans="1:13" x14ac:dyDescent="0.2">
      <c r="A9" s="124">
        <f>IF(M8&lt;0,IF(M9&gt;=0,1,0),0)</f>
        <v>0</v>
      </c>
      <c r="B9" s="54">
        <v>1</v>
      </c>
      <c r="C9" s="141">
        <f>'OC 1'!J28</f>
        <v>42998</v>
      </c>
      <c r="D9" s="142">
        <f>IF($C9&gt;'PAT1'!$L$9,0,VLOOKUP($C9,'PAT1'!J:L,3))</f>
        <v>325.61</v>
      </c>
      <c r="E9" s="142">
        <f>IF($C9&gt;'PAT2'!$L$9,0,VLOOKUP($C9,'PAT2'!J:L,3))</f>
        <v>181.06</v>
      </c>
      <c r="F9" s="142">
        <f>IF($C9&gt;'PAT3'!$L$9,0,VLOOKUP($C9,'PAT3'!J:L,3))</f>
        <v>213.87</v>
      </c>
      <c r="G9" s="142">
        <f>VLOOKUP($C9,'OC 1'!J:L,3)</f>
        <v>40</v>
      </c>
      <c r="H9" s="142">
        <f>VLOOKUP($C9,'OC 2'!J:L,3)</f>
        <v>225</v>
      </c>
      <c r="I9" s="142">
        <f>VLOOKUP($C9,'OC 3'!J:L,3)</f>
        <v>300</v>
      </c>
      <c r="J9" s="142">
        <f>IF($C9&gt;'Nouveau crédit'!$L$9,0,VLOOKUP($C9,'Nouveau crédit'!J:L,3))</f>
        <v>0</v>
      </c>
      <c r="K9" s="144">
        <f t="shared" ref="K9:K72" si="1">SUM(D9:J9)</f>
        <v>1285.54</v>
      </c>
      <c r="L9" s="145">
        <v>0</v>
      </c>
      <c r="M9" s="146">
        <f t="shared" ref="M9:M72" si="2">L9-K9</f>
        <v>-1285.54</v>
      </c>
    </row>
    <row r="10" spans="1:13" x14ac:dyDescent="0.2">
      <c r="A10" s="124">
        <f t="shared" ref="A10:A73" si="3">IF(M9&lt;0,IF(M10&gt;=0,1,0),0)</f>
        <v>0</v>
      </c>
      <c r="B10" s="54">
        <v>2</v>
      </c>
      <c r="C10" s="143">
        <f>EDATE(C9,1)</f>
        <v>43028</v>
      </c>
      <c r="D10" s="142">
        <f>IF($C10&gt;'PAT1'!$L$9,0,VLOOKUP($C10,'PAT1'!J:L,3))</f>
        <v>325.61</v>
      </c>
      <c r="E10" s="142">
        <f>IF($C10&gt;'PAT2'!$L$9,0,VLOOKUP($C10,'PAT2'!J:L,3))</f>
        <v>181.06</v>
      </c>
      <c r="F10" s="142">
        <f>IF($C10&gt;'PAT3'!$L$9,0,VLOOKUP($C10,'PAT3'!J:L,3))</f>
        <v>213.87</v>
      </c>
      <c r="G10" s="142">
        <f>VLOOKUP($C10,'OC 1'!J:L,3)</f>
        <v>35</v>
      </c>
      <c r="H10" s="142">
        <f>VLOOKUP($C10,'OC 2'!J:L,3)</f>
        <v>225</v>
      </c>
      <c r="I10" s="142">
        <f>VLOOKUP($C10,'OC 3'!J:L,3)</f>
        <v>287.76058849090521</v>
      </c>
      <c r="J10" s="142">
        <f>IF($C10&gt;'Nouveau crédit'!$L$9,0,VLOOKUP($C10,'Nouveau crédit'!J:L,3))</f>
        <v>200</v>
      </c>
      <c r="K10" s="144">
        <f t="shared" si="1"/>
        <v>1468.3005884909053</v>
      </c>
      <c r="L10" s="145">
        <f>IF(C10&lt;=regroupement!$L$9,regroupement!$L$14,0)</f>
        <v>871</v>
      </c>
      <c r="M10" s="146">
        <f t="shared" si="2"/>
        <v>-597.30058849090528</v>
      </c>
    </row>
    <row r="11" spans="1:13" x14ac:dyDescent="0.2">
      <c r="A11" s="124">
        <f t="shared" si="3"/>
        <v>0</v>
      </c>
      <c r="B11" s="54">
        <v>3</v>
      </c>
      <c r="C11" s="143">
        <f t="shared" ref="C11:C74" si="4">EDATE(C10,1)</f>
        <v>43059</v>
      </c>
      <c r="D11" s="142">
        <f>IF($C11&gt;'PAT1'!$L$9,0,VLOOKUP($C11,'PAT1'!J:L,3))</f>
        <v>325.61</v>
      </c>
      <c r="E11" s="142">
        <f>IF($C11&gt;'PAT2'!$L$9,0,VLOOKUP($C11,'PAT2'!J:L,3))</f>
        <v>181.06</v>
      </c>
      <c r="F11" s="142">
        <f>IF($C11&gt;'PAT3'!$L$9,0,VLOOKUP($C11,'PAT3'!J:L,3))</f>
        <v>213.87</v>
      </c>
      <c r="G11" s="142">
        <f>VLOOKUP($C11,'OC 1'!J:L,3)</f>
        <v>35</v>
      </c>
      <c r="H11" s="142">
        <f>VLOOKUP($C11,'OC 2'!J:L,3)</f>
        <v>225</v>
      </c>
      <c r="I11" s="142">
        <f>VLOOKUP($C11,'OC 3'!J:L,3)</f>
        <v>276.0205209621069</v>
      </c>
      <c r="J11" s="142">
        <f>IF($C11&gt;'Nouveau crédit'!$L$9,0,VLOOKUP($C11,'Nouveau crédit'!J:L,3))</f>
        <v>200</v>
      </c>
      <c r="K11" s="144">
        <f t="shared" si="1"/>
        <v>1456.5605209621069</v>
      </c>
      <c r="L11" s="145">
        <f>IF(C11&lt;=regroupement!$L$9,regroupement!$L$14,0)</f>
        <v>871</v>
      </c>
      <c r="M11" s="146">
        <f t="shared" si="2"/>
        <v>-585.56052096210692</v>
      </c>
    </row>
    <row r="12" spans="1:13" x14ac:dyDescent="0.2">
      <c r="A12" s="124">
        <f t="shared" si="3"/>
        <v>0</v>
      </c>
      <c r="B12" s="54">
        <v>4</v>
      </c>
      <c r="C12" s="143">
        <f t="shared" si="4"/>
        <v>43089</v>
      </c>
      <c r="D12" s="142">
        <f>IF($C12&gt;'PAT1'!$L$9,0,VLOOKUP($C12,'PAT1'!J:L,3))</f>
        <v>325.61</v>
      </c>
      <c r="E12" s="142">
        <f>IF($C12&gt;'PAT2'!$L$9,0,VLOOKUP($C12,'PAT2'!J:L,3))</f>
        <v>181.06</v>
      </c>
      <c r="F12" s="142">
        <f>IF($C12&gt;'PAT3'!$L$9,0,VLOOKUP($C12,'PAT3'!J:L,3))</f>
        <v>213.87</v>
      </c>
      <c r="G12" s="142">
        <f>VLOOKUP($C12,'OC 1'!J:L,3)</f>
        <v>35</v>
      </c>
      <c r="H12" s="142">
        <f>VLOOKUP($C12,'OC 2'!J:L,3)</f>
        <v>225</v>
      </c>
      <c r="I12" s="142">
        <f>VLOOKUP($C12,'OC 3'!J:L,3)</f>
        <v>264.75942515874038</v>
      </c>
      <c r="J12" s="142">
        <f>IF($C12&gt;'Nouveau crédit'!$L$9,0,VLOOKUP($C12,'Nouveau crédit'!J:L,3))</f>
        <v>200</v>
      </c>
      <c r="K12" s="144">
        <f t="shared" si="1"/>
        <v>1445.2994251587404</v>
      </c>
      <c r="L12" s="145">
        <f>IF(C12&lt;=regroupement!$L$9,regroupement!$L$14,0)</f>
        <v>871</v>
      </c>
      <c r="M12" s="146">
        <f t="shared" si="2"/>
        <v>-574.29942515874041</v>
      </c>
    </row>
    <row r="13" spans="1:13" x14ac:dyDescent="0.2">
      <c r="A13" s="124">
        <f t="shared" si="3"/>
        <v>0</v>
      </c>
      <c r="B13" s="54">
        <v>5</v>
      </c>
      <c r="C13" s="143">
        <f t="shared" si="4"/>
        <v>43120</v>
      </c>
      <c r="D13" s="142">
        <f>IF($C13&gt;'PAT1'!$L$9,0,VLOOKUP($C13,'PAT1'!J:L,3))</f>
        <v>325.61</v>
      </c>
      <c r="E13" s="142">
        <f>IF($C13&gt;'PAT2'!$L$9,0,VLOOKUP($C13,'PAT2'!J:L,3))</f>
        <v>181.06</v>
      </c>
      <c r="F13" s="142">
        <f>IF($C13&gt;'PAT3'!$L$9,0,VLOOKUP($C13,'PAT3'!J:L,3))</f>
        <v>213.87</v>
      </c>
      <c r="G13" s="142">
        <f>VLOOKUP($C13,'OC 1'!J:L,3)</f>
        <v>35</v>
      </c>
      <c r="H13" s="142">
        <f>VLOOKUP($C13,'OC 2'!J:L,3)</f>
        <v>225</v>
      </c>
      <c r="I13" s="142">
        <f>VLOOKUP($C13,'OC 3'!J:L,3)</f>
        <v>253.95775997397629</v>
      </c>
      <c r="J13" s="142">
        <f>IF($C13&gt;'Nouveau crédit'!$L$9,0,VLOOKUP($C13,'Nouveau crédit'!J:L,3))</f>
        <v>200</v>
      </c>
      <c r="K13" s="144">
        <f t="shared" si="1"/>
        <v>1434.4977599739764</v>
      </c>
      <c r="L13" s="145">
        <f>IF(C13&lt;=regroupement!$L$9,regroupement!$L$14,0)</f>
        <v>871</v>
      </c>
      <c r="M13" s="146">
        <f t="shared" si="2"/>
        <v>-563.49775997397637</v>
      </c>
    </row>
    <row r="14" spans="1:13" x14ac:dyDescent="0.2">
      <c r="A14" s="124">
        <f t="shared" si="3"/>
        <v>0</v>
      </c>
      <c r="B14" s="54">
        <v>6</v>
      </c>
      <c r="C14" s="143">
        <f t="shared" si="4"/>
        <v>43151</v>
      </c>
      <c r="D14" s="142">
        <f>IF($C14&gt;'PAT1'!$L$9,0,VLOOKUP($C14,'PAT1'!J:L,3))</f>
        <v>325.61</v>
      </c>
      <c r="E14" s="142">
        <f>IF($C14&gt;'PAT2'!$L$9,0,VLOOKUP($C14,'PAT2'!J:L,3))</f>
        <v>181.06</v>
      </c>
      <c r="F14" s="142">
        <f>IF($C14&gt;'PAT3'!$L$9,0,VLOOKUP($C14,'PAT3'!J:L,3))</f>
        <v>213.87</v>
      </c>
      <c r="G14" s="142">
        <f>VLOOKUP($C14,'OC 1'!J:L,3)</f>
        <v>30</v>
      </c>
      <c r="H14" s="142">
        <f>VLOOKUP($C14,'OC 2'!J:L,3)</f>
        <v>225</v>
      </c>
      <c r="I14" s="142">
        <f>VLOOKUP($C14,'OC 3'!J:L,3)</f>
        <v>243.5967815398115</v>
      </c>
      <c r="J14" s="142">
        <f>IF($C14&gt;'Nouveau crédit'!$L$9,0,VLOOKUP($C14,'Nouveau crédit'!J:L,3))</f>
        <v>200</v>
      </c>
      <c r="K14" s="144">
        <f t="shared" si="1"/>
        <v>1419.1367815398114</v>
      </c>
      <c r="L14" s="145">
        <f>IF(C14&lt;=regroupement!$L$9,regroupement!$L$14,0)</f>
        <v>871</v>
      </c>
      <c r="M14" s="146">
        <f t="shared" si="2"/>
        <v>-548.13678153981141</v>
      </c>
    </row>
    <row r="15" spans="1:13" x14ac:dyDescent="0.2">
      <c r="A15" s="124">
        <f t="shared" si="3"/>
        <v>0</v>
      </c>
      <c r="B15" s="54">
        <v>7</v>
      </c>
      <c r="C15" s="143">
        <f t="shared" si="4"/>
        <v>43179</v>
      </c>
      <c r="D15" s="142">
        <f>IF($C15&gt;'PAT1'!$L$9,0,VLOOKUP($C15,'PAT1'!J:L,3))</f>
        <v>325.61</v>
      </c>
      <c r="E15" s="142">
        <f>IF($C15&gt;'PAT2'!$L$9,0,VLOOKUP($C15,'PAT2'!J:L,3))</f>
        <v>181.06</v>
      </c>
      <c r="F15" s="142">
        <f>IF($C15&gt;'PAT3'!$L$9,0,VLOOKUP($C15,'PAT3'!J:L,3))</f>
        <v>213.87</v>
      </c>
      <c r="G15" s="142">
        <f>VLOOKUP($C15,'OC 1'!J:L,3)</f>
        <v>30</v>
      </c>
      <c r="H15" s="142">
        <f>VLOOKUP($C15,'OC 2'!J:L,3)</f>
        <v>225</v>
      </c>
      <c r="I15" s="142">
        <f>VLOOKUP($C15,'OC 3'!J:L,3)</f>
        <v>233.65851070128875</v>
      </c>
      <c r="J15" s="142">
        <f>IF($C15&gt;'Nouveau crédit'!$L$9,0,VLOOKUP($C15,'Nouveau crédit'!J:L,3))</f>
        <v>200</v>
      </c>
      <c r="K15" s="144">
        <f t="shared" si="1"/>
        <v>1409.1985107012888</v>
      </c>
      <c r="L15" s="145">
        <f>IF(C15&lt;=regroupement!$L$9,regroupement!$L$14,0)</f>
        <v>871</v>
      </c>
      <c r="M15" s="146">
        <f t="shared" si="2"/>
        <v>-538.1985107012888</v>
      </c>
    </row>
    <row r="16" spans="1:13" x14ac:dyDescent="0.2">
      <c r="A16" s="124">
        <f t="shared" si="3"/>
        <v>0</v>
      </c>
      <c r="B16" s="54">
        <v>8</v>
      </c>
      <c r="C16" s="143">
        <f t="shared" si="4"/>
        <v>43210</v>
      </c>
      <c r="D16" s="142">
        <f>IF($C16&gt;'PAT1'!$L$9,0,VLOOKUP($C16,'PAT1'!J:L,3))</f>
        <v>325.61</v>
      </c>
      <c r="E16" s="142">
        <f>IF($C16&gt;'PAT2'!$L$9,0,VLOOKUP($C16,'PAT2'!J:L,3))</f>
        <v>181.06</v>
      </c>
      <c r="F16" s="142">
        <f>IF($C16&gt;'PAT3'!$L$9,0,VLOOKUP($C16,'PAT3'!J:L,3))</f>
        <v>213.87</v>
      </c>
      <c r="G16" s="142">
        <f>VLOOKUP($C16,'OC 1'!J:L,3)</f>
        <v>30</v>
      </c>
      <c r="H16" s="142">
        <f>VLOOKUP($C16,'OC 2'!J:L,3)</f>
        <v>225</v>
      </c>
      <c r="I16" s="142">
        <f>VLOOKUP($C16,'OC 3'!J:L,3)</f>
        <v>224.1257018177044</v>
      </c>
      <c r="J16" s="142">
        <f>IF($C16&gt;'Nouveau crédit'!$L$9,0,VLOOKUP($C16,'Nouveau crédit'!J:L,3))</f>
        <v>200</v>
      </c>
      <c r="K16" s="144">
        <f t="shared" si="1"/>
        <v>1399.6657018177043</v>
      </c>
      <c r="L16" s="145">
        <f>IF(C16&lt;=regroupement!$L$9,regroupement!$L$14,0)</f>
        <v>871</v>
      </c>
      <c r="M16" s="146">
        <f t="shared" si="2"/>
        <v>-528.6657018177043</v>
      </c>
    </row>
    <row r="17" spans="1:14" x14ac:dyDescent="0.2">
      <c r="A17" s="124">
        <f t="shared" si="3"/>
        <v>0</v>
      </c>
      <c r="B17" s="54">
        <v>9</v>
      </c>
      <c r="C17" s="143">
        <f t="shared" si="4"/>
        <v>43240</v>
      </c>
      <c r="D17" s="142">
        <f>IF($C17&gt;'PAT1'!$L$9,0,VLOOKUP($C17,'PAT1'!J:L,3))</f>
        <v>325.61</v>
      </c>
      <c r="E17" s="142">
        <f>IF($C17&gt;'PAT2'!$L$9,0,VLOOKUP($C17,'PAT2'!J:L,3))</f>
        <v>181.06</v>
      </c>
      <c r="F17" s="142">
        <f>IF($C17&gt;'PAT3'!$L$9,0,VLOOKUP($C17,'PAT3'!J:L,3))</f>
        <v>213.87</v>
      </c>
      <c r="G17" s="142">
        <f>VLOOKUP($C17,'OC 1'!J:L,3)</f>
        <v>30</v>
      </c>
      <c r="H17" s="142">
        <f>VLOOKUP($C17,'OC 2'!J:L,3)</f>
        <v>225</v>
      </c>
      <c r="I17" s="142">
        <f>VLOOKUP($C17,'OC 3'!J:L,3)</f>
        <v>214.98181283666582</v>
      </c>
      <c r="J17" s="142">
        <f>IF($C17&gt;'Nouveau crédit'!$L$9,0,VLOOKUP($C17,'Nouveau crédit'!J:L,3))</f>
        <v>200</v>
      </c>
      <c r="K17" s="144">
        <f t="shared" si="1"/>
        <v>1390.5218128366657</v>
      </c>
      <c r="L17" s="145">
        <f>IF(C17&lt;=regroupement!$L$9,regroupement!$L$14,0)</f>
        <v>871</v>
      </c>
      <c r="M17" s="146">
        <f t="shared" si="2"/>
        <v>-519.52181283666573</v>
      </c>
    </row>
    <row r="18" spans="1:14" x14ac:dyDescent="0.2">
      <c r="A18" s="124">
        <f t="shared" si="3"/>
        <v>0</v>
      </c>
      <c r="B18" s="54">
        <v>10</v>
      </c>
      <c r="C18" s="143">
        <f t="shared" si="4"/>
        <v>43271</v>
      </c>
      <c r="D18" s="142">
        <f>IF($C18&gt;'PAT1'!$L$9,0,VLOOKUP($C18,'PAT1'!J:L,3))</f>
        <v>325.61</v>
      </c>
      <c r="E18" s="142">
        <f>IF($C18&gt;'PAT2'!$L$9,0,VLOOKUP($C18,'PAT2'!J:L,3))</f>
        <v>181.06</v>
      </c>
      <c r="F18" s="142">
        <f>IF($C18&gt;'PAT3'!$L$9,0,VLOOKUP($C18,'PAT3'!J:L,3))</f>
        <v>213.87</v>
      </c>
      <c r="G18" s="142">
        <f>VLOOKUP($C18,'OC 1'!J:L,3)</f>
        <v>30</v>
      </c>
      <c r="H18" s="142">
        <f>VLOOKUP($C18,'OC 2'!J:L,3)</f>
        <v>225</v>
      </c>
      <c r="I18" s="142">
        <f>VLOOKUP($C18,'OC 3'!J:L,3)</f>
        <v>206.21097658906862</v>
      </c>
      <c r="J18" s="142">
        <f>IF($C18&gt;'Nouveau crédit'!$L$9,0,VLOOKUP($C18,'Nouveau crédit'!J:L,3))</f>
        <v>200</v>
      </c>
      <c r="K18" s="144">
        <f t="shared" si="1"/>
        <v>1381.7509765890686</v>
      </c>
      <c r="L18" s="145">
        <f>IF(C18&lt;=regroupement!$L$9,regroupement!$L$14,0)</f>
        <v>871</v>
      </c>
      <c r="M18" s="146">
        <f t="shared" si="2"/>
        <v>-510.75097658906861</v>
      </c>
    </row>
    <row r="19" spans="1:14" x14ac:dyDescent="0.2">
      <c r="A19" s="124">
        <f t="shared" si="3"/>
        <v>0</v>
      </c>
      <c r="B19" s="54">
        <v>11</v>
      </c>
      <c r="C19" s="143">
        <f t="shared" si="4"/>
        <v>43301</v>
      </c>
      <c r="D19" s="142">
        <f>IF($C19&gt;'PAT1'!$L$9,0,VLOOKUP($C19,'PAT1'!J:L,3))</f>
        <v>325.61</v>
      </c>
      <c r="E19" s="142">
        <f>IF($C19&gt;'PAT2'!$L$9,0,VLOOKUP($C19,'PAT2'!J:L,3))</f>
        <v>181.06</v>
      </c>
      <c r="F19" s="142">
        <f>IF($C19&gt;'PAT3'!$L$9,0,VLOOKUP($C19,'PAT3'!J:L,3))</f>
        <v>213.87</v>
      </c>
      <c r="G19" s="142">
        <f>VLOOKUP($C19,'OC 1'!J:L,3)</f>
        <v>30</v>
      </c>
      <c r="H19" s="142">
        <f>VLOOKUP($C19,'OC 2'!J:L,3)</f>
        <v>225</v>
      </c>
      <c r="I19" s="142">
        <f>VLOOKUP($C19,'OC 3'!J:L,3)</f>
        <v>197.79797325518217</v>
      </c>
      <c r="J19" s="142">
        <f>IF($C19&gt;'Nouveau crédit'!$L$9,0,VLOOKUP($C19,'Nouveau crédit'!J:L,3))</f>
        <v>200</v>
      </c>
      <c r="K19" s="144">
        <f t="shared" si="1"/>
        <v>1373.3379732551821</v>
      </c>
      <c r="L19" s="145">
        <f>IF(C19&lt;=regroupement!$L$9,regroupement!$L$14,0)</f>
        <v>871</v>
      </c>
      <c r="M19" s="146">
        <f t="shared" si="2"/>
        <v>-502.33797325518208</v>
      </c>
    </row>
    <row r="20" spans="1:14" x14ac:dyDescent="0.2">
      <c r="A20" s="124">
        <f t="shared" si="3"/>
        <v>0</v>
      </c>
      <c r="B20" s="54">
        <v>12</v>
      </c>
      <c r="C20" s="143">
        <f t="shared" si="4"/>
        <v>43332</v>
      </c>
      <c r="D20" s="142">
        <f>IF($C20&gt;'PAT1'!$L$9,0,VLOOKUP($C20,'PAT1'!J:L,3))</f>
        <v>325.61</v>
      </c>
      <c r="E20" s="142">
        <f>IF($C20&gt;'PAT2'!$L$9,0,VLOOKUP($C20,'PAT2'!J:L,3))</f>
        <v>181.06</v>
      </c>
      <c r="F20" s="142">
        <f>IF($C20&gt;'PAT3'!$L$9,0,VLOOKUP($C20,'PAT3'!J:L,3))</f>
        <v>0</v>
      </c>
      <c r="G20" s="142">
        <f>VLOOKUP($C20,'OC 1'!J:L,3)</f>
        <v>25</v>
      </c>
      <c r="H20" s="142">
        <f>VLOOKUP($C20,'OC 2'!J:L,3)</f>
        <v>225</v>
      </c>
      <c r="I20" s="142">
        <f>VLOOKUP($C20,'OC 3'!J:L,3)</f>
        <v>189.72820395406515</v>
      </c>
      <c r="J20" s="142">
        <f>IF($C20&gt;'Nouveau crédit'!$L$9,0,VLOOKUP($C20,'Nouveau crédit'!J:L,3))</f>
        <v>200</v>
      </c>
      <c r="K20" s="144">
        <f t="shared" si="1"/>
        <v>1146.3982039540651</v>
      </c>
      <c r="L20" s="145">
        <f>IF(C20&lt;=regroupement!$L$9,regroupement!$L$14,0)</f>
        <v>871</v>
      </c>
      <c r="M20" s="146">
        <f t="shared" si="2"/>
        <v>-275.39820395406514</v>
      </c>
    </row>
    <row r="21" spans="1:14" x14ac:dyDescent="0.2">
      <c r="A21" s="124">
        <f t="shared" si="3"/>
        <v>0</v>
      </c>
      <c r="B21" s="54">
        <v>13</v>
      </c>
      <c r="C21" s="143">
        <f t="shared" si="4"/>
        <v>43363</v>
      </c>
      <c r="D21" s="142">
        <f>IF($C21&gt;'PAT1'!$L$9,0,VLOOKUP($C21,'PAT1'!J:L,3))</f>
        <v>325.61</v>
      </c>
      <c r="E21" s="142">
        <f>IF($C21&gt;'PAT2'!$L$9,0,VLOOKUP($C21,'PAT2'!J:L,3))</f>
        <v>181.06</v>
      </c>
      <c r="F21" s="142">
        <f>IF($C21&gt;'PAT3'!$L$9,0,VLOOKUP($C21,'PAT3'!J:L,3))</f>
        <v>0</v>
      </c>
      <c r="G21" s="142">
        <f>VLOOKUP($C21,'OC 1'!J:L,3)</f>
        <v>25</v>
      </c>
      <c r="H21" s="142">
        <f>VLOOKUP($C21,'OC 2'!J:L,3)</f>
        <v>225</v>
      </c>
      <c r="I21" s="142">
        <f>VLOOKUP($C21,'OC 3'!J:L,3)</f>
        <v>181.98766541048087</v>
      </c>
      <c r="J21" s="142">
        <f>IF($C21&gt;'Nouveau crédit'!$L$9,0,VLOOKUP($C21,'Nouveau crédit'!J:L,3))</f>
        <v>200</v>
      </c>
      <c r="K21" s="144">
        <f t="shared" si="1"/>
        <v>1138.6576654104811</v>
      </c>
      <c r="L21" s="145">
        <f>IF(C21&lt;=regroupement!$L$9,regroupement!$L$14,0)</f>
        <v>871</v>
      </c>
      <c r="M21" s="146">
        <f t="shared" si="2"/>
        <v>-267.65766541048106</v>
      </c>
    </row>
    <row r="22" spans="1:14" x14ac:dyDescent="0.2">
      <c r="A22" s="124">
        <f t="shared" si="3"/>
        <v>0</v>
      </c>
      <c r="B22" s="54">
        <v>14</v>
      </c>
      <c r="C22" s="143">
        <f t="shared" si="4"/>
        <v>43393</v>
      </c>
      <c r="D22" s="142">
        <f>IF($C22&gt;'PAT1'!$L$9,0,VLOOKUP($C22,'PAT1'!J:L,3))</f>
        <v>325.61</v>
      </c>
      <c r="E22" s="142">
        <f>IF($C22&gt;'PAT2'!$L$9,0,VLOOKUP($C22,'PAT2'!J:L,3))</f>
        <v>181.06</v>
      </c>
      <c r="F22" s="142">
        <f>IF($C22&gt;'PAT3'!$L$9,0,VLOOKUP($C22,'PAT3'!J:L,3))</f>
        <v>0</v>
      </c>
      <c r="G22" s="142">
        <f>VLOOKUP($C22,'OC 1'!J:L,3)</f>
        <v>25</v>
      </c>
      <c r="H22" s="142">
        <f>VLOOKUP($C22,'OC 2'!J:L,3)</f>
        <v>225</v>
      </c>
      <c r="I22" s="142">
        <f>VLOOKUP($C22,'OC 3'!J:L,3)</f>
        <v>174.56292565535307</v>
      </c>
      <c r="J22" s="142">
        <f>IF($C22&gt;'Nouveau crédit'!$L$9,0,VLOOKUP($C22,'Nouveau crédit'!J:L,3))</f>
        <v>200</v>
      </c>
      <c r="K22" s="144">
        <f t="shared" si="1"/>
        <v>1131.232925655353</v>
      </c>
      <c r="L22" s="145">
        <f>IF(C22&lt;=regroupement!$L$9,regroupement!$L$14,0)</f>
        <v>871</v>
      </c>
      <c r="M22" s="146">
        <f t="shared" si="2"/>
        <v>-260.23292565535303</v>
      </c>
    </row>
    <row r="23" spans="1:14" x14ac:dyDescent="0.2">
      <c r="A23" s="124">
        <f t="shared" si="3"/>
        <v>0</v>
      </c>
      <c r="B23" s="54">
        <v>15</v>
      </c>
      <c r="C23" s="143">
        <f t="shared" si="4"/>
        <v>43424</v>
      </c>
      <c r="D23" s="142">
        <f>IF($C23&gt;'PAT1'!$L$9,0,VLOOKUP($C23,'PAT1'!J:L,3))</f>
        <v>325.61</v>
      </c>
      <c r="E23" s="142">
        <f>IF($C23&gt;'PAT2'!$L$9,0,VLOOKUP($C23,'PAT2'!J:L,3))</f>
        <v>181.06</v>
      </c>
      <c r="F23" s="142">
        <f>IF($C23&gt;'PAT3'!$L$9,0,VLOOKUP($C23,'PAT3'!J:L,3))</f>
        <v>0</v>
      </c>
      <c r="G23" s="142">
        <f>VLOOKUP($C23,'OC 1'!J:L,3)</f>
        <v>25</v>
      </c>
      <c r="H23" s="142">
        <f>VLOOKUP($C23,'OC 2'!J:L,3)</f>
        <v>225</v>
      </c>
      <c r="I23" s="142">
        <f>VLOOKUP($C23,'OC 3'!J:L,3)</f>
        <v>167.44110071759511</v>
      </c>
      <c r="J23" s="142">
        <f>IF($C23&gt;'Nouveau crédit'!$L$9,0,VLOOKUP($C23,'Nouveau crédit'!J:L,3))</f>
        <v>200</v>
      </c>
      <c r="K23" s="144">
        <f t="shared" si="1"/>
        <v>1124.111100717595</v>
      </c>
      <c r="L23" s="145">
        <f>IF(C23&lt;=regroupement!$L$9,regroupement!$L$14,0)</f>
        <v>871</v>
      </c>
      <c r="M23" s="146">
        <f t="shared" si="2"/>
        <v>-253.11110071759504</v>
      </c>
    </row>
    <row r="24" spans="1:14" x14ac:dyDescent="0.2">
      <c r="A24" s="124">
        <f t="shared" si="3"/>
        <v>0</v>
      </c>
      <c r="B24" s="54">
        <v>16</v>
      </c>
      <c r="C24" s="143">
        <f t="shared" si="4"/>
        <v>43454</v>
      </c>
      <c r="D24" s="142">
        <f>IF($C24&gt;'PAT1'!$L$9,0,VLOOKUP($C24,'PAT1'!J:L,3))</f>
        <v>325.61</v>
      </c>
      <c r="E24" s="142">
        <f>IF($C24&gt;'PAT2'!$L$9,0,VLOOKUP($C24,'PAT2'!J:L,3))</f>
        <v>181.06</v>
      </c>
      <c r="F24" s="142">
        <f>IF($C24&gt;'PAT3'!$L$9,0,VLOOKUP($C24,'PAT3'!J:L,3))</f>
        <v>0</v>
      </c>
      <c r="G24" s="142">
        <f>VLOOKUP($C24,'OC 1'!J:L,3)</f>
        <v>25</v>
      </c>
      <c r="H24" s="142">
        <f>VLOOKUP($C24,'OC 2'!J:L,3)</f>
        <v>225</v>
      </c>
      <c r="I24" s="142">
        <f>VLOOKUP($C24,'OC 3'!J:L,3)</f>
        <v>160.60983226686699</v>
      </c>
      <c r="J24" s="142">
        <f>IF($C24&gt;'Nouveau crédit'!$L$9,0,VLOOKUP($C24,'Nouveau crédit'!J:L,3))</f>
        <v>200</v>
      </c>
      <c r="K24" s="144">
        <f t="shared" si="1"/>
        <v>1117.2798322668671</v>
      </c>
      <c r="L24" s="145">
        <f>IF(C24&lt;=regroupement!$L$9,regroupement!$L$14,0)</f>
        <v>871</v>
      </c>
      <c r="M24" s="146">
        <f t="shared" si="2"/>
        <v>-246.27983226686706</v>
      </c>
    </row>
    <row r="25" spans="1:14" x14ac:dyDescent="0.2">
      <c r="A25" s="124">
        <f t="shared" si="3"/>
        <v>0</v>
      </c>
      <c r="B25" s="54">
        <v>17</v>
      </c>
      <c r="C25" s="143">
        <f t="shared" si="4"/>
        <v>43485</v>
      </c>
      <c r="D25" s="142">
        <f>IF($C25&gt;'PAT1'!$L$9,0,VLOOKUP($C25,'PAT1'!J:L,3))</f>
        <v>325.61</v>
      </c>
      <c r="E25" s="142">
        <f>IF($C25&gt;'PAT2'!$L$9,0,VLOOKUP($C25,'PAT2'!J:L,3))</f>
        <v>181.06</v>
      </c>
      <c r="F25" s="142">
        <f>IF($C25&gt;'PAT3'!$L$9,0,VLOOKUP($C25,'PAT3'!J:L,3))</f>
        <v>0</v>
      </c>
      <c r="G25" s="142">
        <f>VLOOKUP($C25,'OC 1'!J:L,3)</f>
        <v>25</v>
      </c>
      <c r="H25" s="142">
        <f>VLOOKUP($C25,'OC 2'!J:L,3)</f>
        <v>225</v>
      </c>
      <c r="I25" s="142">
        <f>VLOOKUP($C25,'OC 3'!J:L,3)</f>
        <v>154.05726616846403</v>
      </c>
      <c r="J25" s="142">
        <f>IF($C25&gt;'Nouveau crédit'!$L$9,0,VLOOKUP($C25,'Nouveau crédit'!J:L,3))</f>
        <v>200</v>
      </c>
      <c r="K25" s="144">
        <f t="shared" si="1"/>
        <v>1110.7272661684642</v>
      </c>
      <c r="L25" s="145">
        <f>IF(C25&lt;=regroupement!$L$9,regroupement!$L$14,0)</f>
        <v>871</v>
      </c>
      <c r="M25" s="146">
        <f t="shared" si="2"/>
        <v>-239.72726616846421</v>
      </c>
    </row>
    <row r="26" spans="1:14" x14ac:dyDescent="0.2">
      <c r="A26" s="124">
        <f t="shared" si="3"/>
        <v>0</v>
      </c>
      <c r="B26" s="54">
        <v>18</v>
      </c>
      <c r="C26" s="143">
        <f t="shared" si="4"/>
        <v>43516</v>
      </c>
      <c r="D26" s="142">
        <f>IF($C26&gt;'PAT1'!$L$9,0,VLOOKUP($C26,'PAT1'!J:L,3))</f>
        <v>325.61</v>
      </c>
      <c r="E26" s="142">
        <f>IF($C26&gt;'PAT2'!$L$9,0,VLOOKUP($C26,'PAT2'!J:L,3))</f>
        <v>181.06</v>
      </c>
      <c r="F26" s="142">
        <f>IF($C26&gt;'PAT3'!$L$9,0,VLOOKUP($C26,'PAT3'!J:L,3))</f>
        <v>0</v>
      </c>
      <c r="G26" s="142">
        <f>VLOOKUP($C26,'OC 1'!J:L,3)</f>
        <v>25</v>
      </c>
      <c r="H26" s="142">
        <f>VLOOKUP($C26,'OC 2'!J:L,3)</f>
        <v>225</v>
      </c>
      <c r="I26" s="142">
        <f>VLOOKUP($C26,'OC 3'!J:L,3)</f>
        <v>147.7720319131241</v>
      </c>
      <c r="J26" s="142">
        <f>IF($C26&gt;'Nouveau crédit'!$L$9,0,VLOOKUP($C26,'Nouveau crédit'!J:L,3))</f>
        <v>200</v>
      </c>
      <c r="K26" s="144">
        <f t="shared" si="1"/>
        <v>1104.4420319131241</v>
      </c>
      <c r="L26" s="145">
        <f>IF(C26&lt;=regroupement!$L$9,regroupement!$L$14,0)</f>
        <v>871</v>
      </c>
      <c r="M26" s="146">
        <f t="shared" si="2"/>
        <v>-233.44203191312408</v>
      </c>
    </row>
    <row r="27" spans="1:14" x14ac:dyDescent="0.2">
      <c r="A27" s="124">
        <f t="shared" si="3"/>
        <v>0</v>
      </c>
      <c r="B27" s="54">
        <v>19</v>
      </c>
      <c r="C27" s="143">
        <f t="shared" si="4"/>
        <v>43544</v>
      </c>
      <c r="D27" s="142">
        <f>IF($C27&gt;'PAT1'!$L$9,0,VLOOKUP($C27,'PAT1'!J:L,3))</f>
        <v>325.61</v>
      </c>
      <c r="E27" s="142">
        <f>IF($C27&gt;'PAT2'!$L$9,0,VLOOKUP($C27,'PAT2'!J:L,3))</f>
        <v>181.06</v>
      </c>
      <c r="F27" s="142">
        <f>IF($C27&gt;'PAT3'!$L$9,0,VLOOKUP($C27,'PAT3'!J:L,3))</f>
        <v>0</v>
      </c>
      <c r="G27" s="142">
        <f>VLOOKUP($C27,'OC 1'!J:L,3)</f>
        <v>25</v>
      </c>
      <c r="H27" s="142">
        <f>VLOOKUP($C27,'OC 2'!J:L,3)</f>
        <v>225</v>
      </c>
      <c r="I27" s="142">
        <f>VLOOKUP($C27,'OC 3'!J:L,3)</f>
        <v>141.74322288605802</v>
      </c>
      <c r="J27" s="142">
        <f>IF($C27&gt;'Nouveau crédit'!$L$9,0,VLOOKUP($C27,'Nouveau crédit'!J:L,3))</f>
        <v>200</v>
      </c>
      <c r="K27" s="144">
        <f t="shared" si="1"/>
        <v>1098.4132228860581</v>
      </c>
      <c r="L27" s="145">
        <f>IF(C27&lt;=regroupement!$L$9,regroupement!$L$14,0)</f>
        <v>871</v>
      </c>
      <c r="M27" s="146">
        <f t="shared" si="2"/>
        <v>-227.41322288605807</v>
      </c>
    </row>
    <row r="28" spans="1:14" x14ac:dyDescent="0.2">
      <c r="A28" s="124">
        <f t="shared" si="3"/>
        <v>0</v>
      </c>
      <c r="B28" s="54">
        <v>20</v>
      </c>
      <c r="C28" s="143">
        <f t="shared" si="4"/>
        <v>43575</v>
      </c>
      <c r="D28" s="142">
        <f>IF($C28&gt;'PAT1'!$L$9,0,VLOOKUP($C28,'PAT1'!J:L,3))</f>
        <v>325.61</v>
      </c>
      <c r="E28" s="142">
        <f>IF($C28&gt;'PAT2'!$L$9,0,VLOOKUP($C28,'PAT2'!J:L,3))</f>
        <v>181.06</v>
      </c>
      <c r="F28" s="142">
        <f>IF($C28&gt;'PAT3'!$L$9,0,VLOOKUP($C28,'PAT3'!J:L,3))</f>
        <v>0</v>
      </c>
      <c r="G28" s="142">
        <f>VLOOKUP($C28,'OC 1'!J:L,3)</f>
        <v>25</v>
      </c>
      <c r="H28" s="142">
        <f>VLOOKUP($C28,'OC 2'!J:L,3)</f>
        <v>149.97290273220074</v>
      </c>
      <c r="I28" s="142">
        <f>VLOOKUP($C28,'OC 3'!J:L,3)</f>
        <v>135.96037744096532</v>
      </c>
      <c r="J28" s="142">
        <f>IF($C28&gt;'Nouveau crédit'!$L$9,0,VLOOKUP($C28,'Nouveau crédit'!J:L,3))</f>
        <v>200</v>
      </c>
      <c r="K28" s="144">
        <f t="shared" si="1"/>
        <v>1017.6032801731661</v>
      </c>
      <c r="L28" s="145">
        <f>IF(C28&lt;=regroupement!$L$9,regroupement!$L$14,0)</f>
        <v>871</v>
      </c>
      <c r="M28" s="146">
        <f t="shared" si="2"/>
        <v>-146.60328017316613</v>
      </c>
    </row>
    <row r="29" spans="1:14" x14ac:dyDescent="0.2">
      <c r="A29" s="124">
        <f t="shared" si="3"/>
        <v>1</v>
      </c>
      <c r="B29" s="54">
        <v>21</v>
      </c>
      <c r="C29" s="143">
        <f t="shared" si="4"/>
        <v>43605</v>
      </c>
      <c r="D29" s="142">
        <f>IF($C29&gt;'PAT1'!$L$9,0,VLOOKUP($C29,'PAT1'!J:L,3))</f>
        <v>325.61</v>
      </c>
      <c r="E29" s="142">
        <f>IF($C29&gt;'PAT2'!$L$9,0,VLOOKUP($C29,'PAT2'!J:L,3))</f>
        <v>181.06</v>
      </c>
      <c r="F29" s="142">
        <f>IF($C29&gt;'PAT3'!$L$9,0,VLOOKUP($C29,'PAT3'!J:L,3))</f>
        <v>0</v>
      </c>
      <c r="G29" s="142">
        <f>VLOOKUP($C29,'OC 1'!J:L,3)</f>
        <v>25</v>
      </c>
      <c r="H29" s="142">
        <f>VLOOKUP($C29,'OC 2'!J:L,3)</f>
        <v>0</v>
      </c>
      <c r="I29" s="142">
        <f>VLOOKUP($C29,'OC 3'!J:L,3)</f>
        <v>130.41346074619256</v>
      </c>
      <c r="J29" s="142">
        <f>IF($C29&gt;'Nouveau crédit'!$L$9,0,VLOOKUP($C29,'Nouveau crédit'!J:L,3))</f>
        <v>200</v>
      </c>
      <c r="K29" s="144">
        <f t="shared" si="1"/>
        <v>862.0834607461926</v>
      </c>
      <c r="L29" s="145">
        <f>IF(C29&lt;=regroupement!$L$9,regroupement!$L$14,0)</f>
        <v>871</v>
      </c>
      <c r="M29" s="146">
        <f t="shared" si="2"/>
        <v>8.9165392538074002</v>
      </c>
      <c r="N29" s="60"/>
    </row>
    <row r="30" spans="1:14" x14ac:dyDescent="0.2">
      <c r="A30" s="124">
        <f t="shared" si="3"/>
        <v>0</v>
      </c>
      <c r="B30" s="54">
        <v>22</v>
      </c>
      <c r="C30" s="143">
        <f t="shared" si="4"/>
        <v>43636</v>
      </c>
      <c r="D30" s="142">
        <f>IF($C30&gt;'PAT1'!$L$9,0,VLOOKUP($C30,'PAT1'!J:L,3))</f>
        <v>325.61</v>
      </c>
      <c r="E30" s="142">
        <f>IF($C30&gt;'PAT2'!$L$9,0,VLOOKUP($C30,'PAT2'!J:L,3))</f>
        <v>181.06</v>
      </c>
      <c r="F30" s="142">
        <f>IF($C30&gt;'PAT3'!$L$9,0,VLOOKUP($C30,'PAT3'!J:L,3))</f>
        <v>0</v>
      </c>
      <c r="G30" s="142">
        <f>VLOOKUP($C30,'OC 1'!J:L,3)</f>
        <v>25</v>
      </c>
      <c r="H30" s="142">
        <f>VLOOKUP($C30,'OC 2'!J:L,3)</f>
        <v>0</v>
      </c>
      <c r="I30" s="142">
        <f>VLOOKUP($C30,'OC 3'!J:L,3)</f>
        <v>125.0928473715331</v>
      </c>
      <c r="J30" s="142">
        <f>IF($C30&gt;'Nouveau crédit'!$L$9,0,VLOOKUP($C30,'Nouveau crédit'!J:L,3))</f>
        <v>200</v>
      </c>
      <c r="K30" s="144">
        <f t="shared" si="1"/>
        <v>856.76284737153321</v>
      </c>
      <c r="L30" s="145">
        <f>IF(C30&lt;=regroupement!$L$9,regroupement!$L$14,0)</f>
        <v>871</v>
      </c>
      <c r="M30" s="146">
        <f t="shared" si="2"/>
        <v>14.237152628466788</v>
      </c>
    </row>
    <row r="31" spans="1:14" x14ac:dyDescent="0.2">
      <c r="A31" s="124">
        <f t="shared" si="3"/>
        <v>0</v>
      </c>
      <c r="B31" s="54">
        <v>23</v>
      </c>
      <c r="C31" s="143">
        <f t="shared" si="4"/>
        <v>43666</v>
      </c>
      <c r="D31" s="142">
        <f>IF($C31&gt;'PAT1'!$L$9,0,VLOOKUP($C31,'PAT1'!J:L,3))</f>
        <v>325.61</v>
      </c>
      <c r="E31" s="142">
        <f>IF($C31&gt;'PAT2'!$L$9,0,VLOOKUP($C31,'PAT2'!J:L,3))</f>
        <v>181.06</v>
      </c>
      <c r="F31" s="142">
        <f>IF($C31&gt;'PAT3'!$L$9,0,VLOOKUP($C31,'PAT3'!J:L,3))</f>
        <v>0</v>
      </c>
      <c r="G31" s="142">
        <f>VLOOKUP($C31,'OC 1'!J:L,3)</f>
        <v>25</v>
      </c>
      <c r="H31" s="142">
        <f>VLOOKUP($C31,'OC 2'!J:L,3)</f>
        <v>0</v>
      </c>
      <c r="I31" s="142">
        <f>VLOOKUP($C31,'OC 3'!J:L,3)</f>
        <v>119.98930458545115</v>
      </c>
      <c r="J31" s="142">
        <f>IF($C31&gt;'Nouveau crédit'!$L$9,0,VLOOKUP($C31,'Nouveau crédit'!J:L,3))</f>
        <v>200</v>
      </c>
      <c r="K31" s="144">
        <f t="shared" si="1"/>
        <v>851.6593045854512</v>
      </c>
      <c r="L31" s="145">
        <f>IF(C31&lt;=regroupement!$L$9,regroupement!$L$14,0)</f>
        <v>871</v>
      </c>
      <c r="M31" s="146">
        <f t="shared" si="2"/>
        <v>19.340695414548804</v>
      </c>
    </row>
    <row r="32" spans="1:14" x14ac:dyDescent="0.2">
      <c r="A32" s="124">
        <f t="shared" si="3"/>
        <v>0</v>
      </c>
      <c r="B32" s="54">
        <v>24</v>
      </c>
      <c r="C32" s="143">
        <f t="shared" si="4"/>
        <v>43697</v>
      </c>
      <c r="D32" s="142">
        <f>IF($C32&gt;'PAT1'!$L$9,0,VLOOKUP($C32,'PAT1'!J:L,3))</f>
        <v>325.61</v>
      </c>
      <c r="E32" s="142">
        <f>IF($C32&gt;'PAT2'!$L$9,0,VLOOKUP($C32,'PAT2'!J:L,3))</f>
        <v>181.06</v>
      </c>
      <c r="F32" s="142">
        <f>IF($C32&gt;'PAT3'!$L$9,0,VLOOKUP($C32,'PAT3'!J:L,3))</f>
        <v>0</v>
      </c>
      <c r="G32" s="142">
        <f>VLOOKUP($C32,'OC 1'!J:L,3)</f>
        <v>25</v>
      </c>
      <c r="H32" s="142">
        <f>VLOOKUP($C32,'OC 2'!J:L,3)</f>
        <v>0</v>
      </c>
      <c r="I32" s="142">
        <f>VLOOKUP($C32,'OC 3'!J:L,3)</f>
        <v>115.0939763337463</v>
      </c>
      <c r="J32" s="142">
        <f>IF($C32&gt;'Nouveau crédit'!$L$9,0,VLOOKUP($C32,'Nouveau crédit'!J:L,3))</f>
        <v>200</v>
      </c>
      <c r="K32" s="144">
        <f t="shared" si="1"/>
        <v>846.76397633374631</v>
      </c>
      <c r="L32" s="145">
        <f>IF(C32&lt;=regroupement!$L$9,regroupement!$L$14,0)</f>
        <v>871</v>
      </c>
      <c r="M32" s="146">
        <f t="shared" si="2"/>
        <v>24.236023666253686</v>
      </c>
    </row>
    <row r="33" spans="1:13" x14ac:dyDescent="0.2">
      <c r="A33" s="124">
        <f t="shared" si="3"/>
        <v>0</v>
      </c>
      <c r="B33" s="54">
        <v>25</v>
      </c>
      <c r="C33" s="143">
        <f t="shared" si="4"/>
        <v>43728</v>
      </c>
      <c r="D33" s="142">
        <f>IF($C33&gt;'PAT1'!$L$9,0,VLOOKUP($C33,'PAT1'!J:L,3))</f>
        <v>325.61</v>
      </c>
      <c r="E33" s="142">
        <f>IF($C33&gt;'PAT2'!$L$9,0,VLOOKUP($C33,'PAT2'!J:L,3))</f>
        <v>181.06</v>
      </c>
      <c r="F33" s="142">
        <f>IF($C33&gt;'PAT3'!$L$9,0,VLOOKUP($C33,'PAT3'!J:L,3))</f>
        <v>0</v>
      </c>
      <c r="G33" s="142">
        <f>VLOOKUP($C33,'OC 1'!J:L,3)</f>
        <v>25</v>
      </c>
      <c r="H33" s="142">
        <f>VLOOKUP($C33,'OC 2'!J:L,3)</f>
        <v>0</v>
      </c>
      <c r="I33" s="142">
        <f>VLOOKUP($C33,'OC 3'!J:L,3)</f>
        <v>110.39836787185715</v>
      </c>
      <c r="J33" s="142">
        <f>IF($C33&gt;'Nouveau crédit'!$L$9,0,VLOOKUP($C33,'Nouveau crédit'!J:L,3))</f>
        <v>200</v>
      </c>
      <c r="K33" s="144">
        <f t="shared" si="1"/>
        <v>842.06836787185716</v>
      </c>
      <c r="L33" s="145">
        <f>IF(C33&lt;=regroupement!$L$9,regroupement!$L$14,0)</f>
        <v>871</v>
      </c>
      <c r="M33" s="146">
        <f t="shared" si="2"/>
        <v>28.931632128142837</v>
      </c>
    </row>
    <row r="34" spans="1:13" x14ac:dyDescent="0.2">
      <c r="A34" s="124">
        <f t="shared" si="3"/>
        <v>0</v>
      </c>
      <c r="B34" s="54">
        <v>26</v>
      </c>
      <c r="C34" s="143">
        <f t="shared" si="4"/>
        <v>43758</v>
      </c>
      <c r="D34" s="142">
        <f>IF($C34&gt;'PAT1'!$L$9,0,VLOOKUP($C34,'PAT1'!J:L,3))</f>
        <v>325.61</v>
      </c>
      <c r="E34" s="142">
        <f>IF($C34&gt;'PAT2'!$L$9,0,VLOOKUP($C34,'PAT2'!J:L,3))</f>
        <v>181.06</v>
      </c>
      <c r="F34" s="142">
        <f>IF($C34&gt;'PAT3'!$L$9,0,VLOOKUP($C34,'PAT3'!J:L,3))</f>
        <v>0</v>
      </c>
      <c r="G34" s="142">
        <f>VLOOKUP($C34,'OC 1'!J:L,3)</f>
        <v>25</v>
      </c>
      <c r="H34" s="142">
        <f>VLOOKUP($C34,'OC 2'!J:L,3)</f>
        <v>0</v>
      </c>
      <c r="I34" s="142">
        <f>VLOOKUP($C34,'OC 3'!J:L,3)</f>
        <v>105.89433102413682</v>
      </c>
      <c r="J34" s="142">
        <f>IF($C34&gt;'Nouveau crédit'!$L$9,0,VLOOKUP($C34,'Nouveau crédit'!J:L,3))</f>
        <v>200</v>
      </c>
      <c r="K34" s="144">
        <f t="shared" si="1"/>
        <v>837.56433102413689</v>
      </c>
      <c r="L34" s="145">
        <f>IF(C34&lt;=regroupement!$L$9,regroupement!$L$14,0)</f>
        <v>871</v>
      </c>
      <c r="M34" s="146">
        <f t="shared" si="2"/>
        <v>33.435668975863109</v>
      </c>
    </row>
    <row r="35" spans="1:13" x14ac:dyDescent="0.2">
      <c r="A35" s="124">
        <f t="shared" si="3"/>
        <v>0</v>
      </c>
      <c r="B35" s="54">
        <v>27</v>
      </c>
      <c r="C35" s="143">
        <f t="shared" si="4"/>
        <v>43789</v>
      </c>
      <c r="D35" s="142">
        <f>IF($C35&gt;'PAT1'!$L$9,0,VLOOKUP($C35,'PAT1'!J:L,3))</f>
        <v>325.61</v>
      </c>
      <c r="E35" s="142">
        <f>IF($C35&gt;'PAT2'!$L$9,0,VLOOKUP($C35,'PAT2'!J:L,3))</f>
        <v>0</v>
      </c>
      <c r="F35" s="142">
        <f>IF($C35&gt;'PAT3'!$L$9,0,VLOOKUP($C35,'PAT3'!J:L,3))</f>
        <v>0</v>
      </c>
      <c r="G35" s="142">
        <f>VLOOKUP($C35,'OC 1'!J:L,3)</f>
        <v>25</v>
      </c>
      <c r="H35" s="142">
        <f>VLOOKUP($C35,'OC 2'!J:L,3)</f>
        <v>0</v>
      </c>
      <c r="I35" s="142">
        <f>VLOOKUP($C35,'OC 3'!J:L,3)</f>
        <v>101.5740500445211</v>
      </c>
      <c r="J35" s="142">
        <f>IF($C35&gt;'Nouveau crédit'!$L$9,0,VLOOKUP($C35,'Nouveau crédit'!J:L,3))</f>
        <v>200</v>
      </c>
      <c r="K35" s="144">
        <f t="shared" si="1"/>
        <v>652.18405004452109</v>
      </c>
      <c r="L35" s="145">
        <f>IF(C35&lt;=regroupement!$L$9,regroupement!$L$14,0)</f>
        <v>871</v>
      </c>
      <c r="M35" s="146">
        <f t="shared" si="2"/>
        <v>218.81594995547891</v>
      </c>
    </row>
    <row r="36" spans="1:13" x14ac:dyDescent="0.2">
      <c r="A36" s="124">
        <f t="shared" si="3"/>
        <v>0</v>
      </c>
      <c r="B36" s="54">
        <v>28</v>
      </c>
      <c r="C36" s="143">
        <f t="shared" si="4"/>
        <v>43819</v>
      </c>
      <c r="D36" s="142">
        <f>IF($C36&gt;'PAT1'!$L$9,0,VLOOKUP($C36,'PAT1'!J:L,3))</f>
        <v>325.61</v>
      </c>
      <c r="E36" s="142">
        <f>IF($C36&gt;'PAT2'!$L$9,0,VLOOKUP($C36,'PAT2'!J:L,3))</f>
        <v>0</v>
      </c>
      <c r="F36" s="142">
        <f>IF($C36&gt;'PAT3'!$L$9,0,VLOOKUP($C36,'PAT3'!J:L,3))</f>
        <v>0</v>
      </c>
      <c r="G36" s="142">
        <f>VLOOKUP($C36,'OC 1'!J:L,3)</f>
        <v>25</v>
      </c>
      <c r="H36" s="142">
        <f>VLOOKUP($C36,'OC 2'!J:L,3)</f>
        <v>0</v>
      </c>
      <c r="I36" s="142">
        <f>VLOOKUP($C36,'OC 3'!J:L,3)</f>
        <v>97.43002805405348</v>
      </c>
      <c r="J36" s="142">
        <f>IF($C36&gt;'Nouveau crédit'!$L$9,0,VLOOKUP($C36,'Nouveau crédit'!J:L,3))</f>
        <v>200</v>
      </c>
      <c r="K36" s="144">
        <f t="shared" si="1"/>
        <v>648.04002805405344</v>
      </c>
      <c r="L36" s="145">
        <f>IF(C36&lt;=regroupement!$L$9,regroupement!$L$14,0)</f>
        <v>871</v>
      </c>
      <c r="M36" s="146">
        <f t="shared" si="2"/>
        <v>222.95997194594656</v>
      </c>
    </row>
    <row r="37" spans="1:13" x14ac:dyDescent="0.2">
      <c r="A37" s="124">
        <f t="shared" si="3"/>
        <v>0</v>
      </c>
      <c r="B37" s="54">
        <v>29</v>
      </c>
      <c r="C37" s="143">
        <f t="shared" si="4"/>
        <v>43850</v>
      </c>
      <c r="D37" s="142">
        <f>IF($C37&gt;'PAT1'!$L$9,0,VLOOKUP($C37,'PAT1'!J:L,3))</f>
        <v>325.61</v>
      </c>
      <c r="E37" s="142">
        <f>IF($C37&gt;'PAT2'!$L$9,0,VLOOKUP($C37,'PAT2'!J:L,3))</f>
        <v>0</v>
      </c>
      <c r="F37" s="142">
        <f>IF($C37&gt;'PAT3'!$L$9,0,VLOOKUP($C37,'PAT3'!J:L,3))</f>
        <v>0</v>
      </c>
      <c r="G37" s="142">
        <f>VLOOKUP($C37,'OC 1'!J:L,3)</f>
        <v>25</v>
      </c>
      <c r="H37" s="142">
        <f>VLOOKUP($C37,'OC 2'!J:L,3)</f>
        <v>0</v>
      </c>
      <c r="I37" s="142">
        <f>VLOOKUP($C37,'OC 3'!J:L,3)</f>
        <v>93.455074031732764</v>
      </c>
      <c r="J37" s="142">
        <f>IF($C37&gt;'Nouveau crédit'!$L$9,0,VLOOKUP($C37,'Nouveau crédit'!J:L,3))</f>
        <v>200</v>
      </c>
      <c r="K37" s="144">
        <f t="shared" si="1"/>
        <v>644.06507403173282</v>
      </c>
      <c r="L37" s="145">
        <f>IF(C37&lt;=regroupement!$L$9,regroupement!$L$14,0)</f>
        <v>871</v>
      </c>
      <c r="M37" s="146">
        <f t="shared" si="2"/>
        <v>226.93492596826718</v>
      </c>
    </row>
    <row r="38" spans="1:13" x14ac:dyDescent="0.2">
      <c r="A38" s="124">
        <f t="shared" si="3"/>
        <v>0</v>
      </c>
      <c r="B38" s="54">
        <v>30</v>
      </c>
      <c r="C38" s="143">
        <f t="shared" si="4"/>
        <v>43881</v>
      </c>
      <c r="D38" s="142">
        <f>IF($C38&gt;'PAT1'!$L$9,0,VLOOKUP($C38,'PAT1'!J:L,3))</f>
        <v>325.61</v>
      </c>
      <c r="E38" s="142">
        <f>IF($C38&gt;'PAT2'!$L$9,0,VLOOKUP($C38,'PAT2'!J:L,3))</f>
        <v>0</v>
      </c>
      <c r="F38" s="142">
        <f>IF($C38&gt;'PAT3'!$L$9,0,VLOOKUP($C38,'PAT3'!J:L,3))</f>
        <v>0</v>
      </c>
      <c r="G38" s="142">
        <f>VLOOKUP($C38,'OC 1'!J:L,3)</f>
        <v>25</v>
      </c>
      <c r="H38" s="142">
        <f>VLOOKUP($C38,'OC 2'!J:L,3)</f>
        <v>0</v>
      </c>
      <c r="I38" s="142">
        <f>VLOOKUP($C38,'OC 3'!J:L,3)</f>
        <v>89.642290336108431</v>
      </c>
      <c r="J38" s="142">
        <f>IF($C38&gt;'Nouveau crédit'!$L$9,0,VLOOKUP($C38,'Nouveau crédit'!J:L,3))</f>
        <v>200</v>
      </c>
      <c r="K38" s="144">
        <f t="shared" si="1"/>
        <v>640.25229033610844</v>
      </c>
      <c r="L38" s="145">
        <f>IF(C38&lt;=regroupement!$L$9,regroupement!$L$14,0)</f>
        <v>871</v>
      </c>
      <c r="M38" s="146">
        <f t="shared" si="2"/>
        <v>230.74770966389156</v>
      </c>
    </row>
    <row r="39" spans="1:13" x14ac:dyDescent="0.2">
      <c r="A39" s="124">
        <f t="shared" si="3"/>
        <v>0</v>
      </c>
      <c r="B39" s="54">
        <v>31</v>
      </c>
      <c r="C39" s="143">
        <f t="shared" si="4"/>
        <v>43910</v>
      </c>
      <c r="D39" s="142">
        <f>IF($C39&gt;'PAT1'!$L$9,0,VLOOKUP($C39,'PAT1'!J:L,3))</f>
        <v>325.61</v>
      </c>
      <c r="E39" s="142">
        <f>IF($C39&gt;'PAT2'!$L$9,0,VLOOKUP($C39,'PAT2'!J:L,3))</f>
        <v>0</v>
      </c>
      <c r="F39" s="142">
        <f>IF($C39&gt;'PAT3'!$L$9,0,VLOOKUP($C39,'PAT3'!J:L,3))</f>
        <v>0</v>
      </c>
      <c r="G39" s="142">
        <f>VLOOKUP($C39,'OC 1'!J:L,3)</f>
        <v>25</v>
      </c>
      <c r="H39" s="142">
        <f>VLOOKUP($C39,'OC 2'!J:L,3)</f>
        <v>0</v>
      </c>
      <c r="I39" s="142">
        <f>VLOOKUP($C39,'OC 3'!J:L,3)</f>
        <v>85.985060735970478</v>
      </c>
      <c r="J39" s="142">
        <f>IF($C39&gt;'Nouveau crédit'!$L$9,0,VLOOKUP($C39,'Nouveau crédit'!J:L,3))</f>
        <v>200</v>
      </c>
      <c r="K39" s="144">
        <f t="shared" si="1"/>
        <v>636.59506073597049</v>
      </c>
      <c r="L39" s="145">
        <f>IF(C39&lt;=regroupement!$L$9,regroupement!$L$14,0)</f>
        <v>871</v>
      </c>
      <c r="M39" s="146">
        <f t="shared" si="2"/>
        <v>234.40493926402951</v>
      </c>
    </row>
    <row r="40" spans="1:13" x14ac:dyDescent="0.2">
      <c r="A40" s="124">
        <f t="shared" si="3"/>
        <v>0</v>
      </c>
      <c r="B40" s="54">
        <v>32</v>
      </c>
      <c r="C40" s="143">
        <f t="shared" si="4"/>
        <v>43941</v>
      </c>
      <c r="D40" s="142">
        <f>IF($C40&gt;'PAT1'!$L$9,0,VLOOKUP($C40,'PAT1'!J:L,3))</f>
        <v>325.61</v>
      </c>
      <c r="E40" s="142">
        <f>IF($C40&gt;'PAT2'!$L$9,0,VLOOKUP($C40,'PAT2'!J:L,3))</f>
        <v>0</v>
      </c>
      <c r="F40" s="142">
        <f>IF($C40&gt;'PAT3'!$L$9,0,VLOOKUP($C40,'PAT3'!J:L,3))</f>
        <v>0</v>
      </c>
      <c r="G40" s="142">
        <f>VLOOKUP($C40,'OC 1'!J:L,3)</f>
        <v>25</v>
      </c>
      <c r="H40" s="142">
        <f>VLOOKUP($C40,'OC 2'!J:L,3)</f>
        <v>0</v>
      </c>
      <c r="I40" s="142">
        <f>VLOOKUP($C40,'OC 3'!J:L,3)</f>
        <v>82.47703892936363</v>
      </c>
      <c r="J40" s="142">
        <f>IF($C40&gt;'Nouveau crédit'!$L$9,0,VLOOKUP($C40,'Nouveau crédit'!J:L,3))</f>
        <v>200</v>
      </c>
      <c r="K40" s="144">
        <f t="shared" si="1"/>
        <v>633.08703892936364</v>
      </c>
      <c r="L40" s="145">
        <f>IF(C40&lt;=regroupement!$L$9,regroupement!$L$14,0)</f>
        <v>871</v>
      </c>
      <c r="M40" s="146">
        <f t="shared" si="2"/>
        <v>237.91296107063636</v>
      </c>
    </row>
    <row r="41" spans="1:13" x14ac:dyDescent="0.2">
      <c r="A41" s="124">
        <f t="shared" si="3"/>
        <v>0</v>
      </c>
      <c r="B41" s="54">
        <v>33</v>
      </c>
      <c r="C41" s="143">
        <f t="shared" si="4"/>
        <v>43971</v>
      </c>
      <c r="D41" s="142">
        <f>IF($C41&gt;'PAT1'!$L$9,0,VLOOKUP($C41,'PAT1'!J:L,3))</f>
        <v>325.61</v>
      </c>
      <c r="E41" s="142">
        <f>IF($C41&gt;'PAT2'!$L$9,0,VLOOKUP($C41,'PAT2'!J:L,3))</f>
        <v>0</v>
      </c>
      <c r="F41" s="142">
        <f>IF($C41&gt;'PAT3'!$L$9,0,VLOOKUP($C41,'PAT3'!J:L,3))</f>
        <v>0</v>
      </c>
      <c r="G41" s="142">
        <f>VLOOKUP($C41,'OC 1'!J:L,3)</f>
        <v>25</v>
      </c>
      <c r="H41" s="142">
        <f>VLOOKUP($C41,'OC 2'!J:L,3)</f>
        <v>0</v>
      </c>
      <c r="I41" s="142">
        <f>VLOOKUP($C41,'OC 3'!J:L,3)</f>
        <v>79.112137531003256</v>
      </c>
      <c r="J41" s="142">
        <f>IF($C41&gt;'Nouveau crédit'!$L$9,0,VLOOKUP($C41,'Nouveau crédit'!J:L,3))</f>
        <v>200</v>
      </c>
      <c r="K41" s="144">
        <f t="shared" si="1"/>
        <v>629.72213753100323</v>
      </c>
      <c r="L41" s="145">
        <f>IF(C41&lt;=regroupement!$L$9,regroupement!$L$14,0)</f>
        <v>871</v>
      </c>
      <c r="M41" s="146">
        <f t="shared" si="2"/>
        <v>241.27786246899677</v>
      </c>
    </row>
    <row r="42" spans="1:13" x14ac:dyDescent="0.2">
      <c r="A42" s="124">
        <f t="shared" si="3"/>
        <v>0</v>
      </c>
      <c r="B42" s="54">
        <v>34</v>
      </c>
      <c r="C42" s="143">
        <f t="shared" si="4"/>
        <v>44002</v>
      </c>
      <c r="D42" s="142">
        <f>IF($C42&gt;'PAT1'!$L$9,0,VLOOKUP($C42,'PAT1'!J:L,3))</f>
        <v>325.61</v>
      </c>
      <c r="E42" s="142">
        <f>IF($C42&gt;'PAT2'!$L$9,0,VLOOKUP($C42,'PAT2'!J:L,3))</f>
        <v>0</v>
      </c>
      <c r="F42" s="142">
        <f>IF($C42&gt;'PAT3'!$L$9,0,VLOOKUP($C42,'PAT3'!J:L,3))</f>
        <v>0</v>
      </c>
      <c r="G42" s="142">
        <f>VLOOKUP($C42,'OC 1'!J:L,3)</f>
        <v>25</v>
      </c>
      <c r="H42" s="142">
        <f>VLOOKUP($C42,'OC 2'!J:L,3)</f>
        <v>0</v>
      </c>
      <c r="I42" s="142">
        <f>VLOOKUP($C42,'OC 3'!J:L,3)</f>
        <v>75.88451750898308</v>
      </c>
      <c r="J42" s="142">
        <f>IF($C42&gt;'Nouveau crédit'!$L$9,0,VLOOKUP($C42,'Nouveau crédit'!J:L,3))</f>
        <v>200</v>
      </c>
      <c r="K42" s="144">
        <f t="shared" si="1"/>
        <v>626.49451750898311</v>
      </c>
      <c r="L42" s="145">
        <f>IF(C42&lt;=regroupement!$L$9,regroupement!$L$14,0)</f>
        <v>871</v>
      </c>
      <c r="M42" s="146">
        <f t="shared" si="2"/>
        <v>244.50548249101689</v>
      </c>
    </row>
    <row r="43" spans="1:13" x14ac:dyDescent="0.2">
      <c r="A43" s="124">
        <f t="shared" si="3"/>
        <v>0</v>
      </c>
      <c r="B43" s="54">
        <v>35</v>
      </c>
      <c r="C43" s="143">
        <f t="shared" si="4"/>
        <v>44032</v>
      </c>
      <c r="D43" s="142">
        <f>IF($C43&gt;'PAT1'!$L$9,0,VLOOKUP($C43,'PAT1'!J:L,3))</f>
        <v>325.61</v>
      </c>
      <c r="E43" s="142">
        <f>IF($C43&gt;'PAT2'!$L$9,0,VLOOKUP($C43,'PAT2'!J:L,3))</f>
        <v>0</v>
      </c>
      <c r="F43" s="142">
        <f>IF($C43&gt;'PAT3'!$L$9,0,VLOOKUP($C43,'PAT3'!J:L,3))</f>
        <v>0</v>
      </c>
      <c r="G43" s="142">
        <f>VLOOKUP($C43,'OC 1'!J:L,3)</f>
        <v>25</v>
      </c>
      <c r="H43" s="142">
        <f>VLOOKUP($C43,'OC 2'!J:L,3)</f>
        <v>0</v>
      </c>
      <c r="I43" s="142">
        <f>VLOOKUP($C43,'OC 3'!J:L,3)</f>
        <v>72.788578052444549</v>
      </c>
      <c r="J43" s="142">
        <f>IF($C43&gt;'Nouveau crédit'!$L$9,0,VLOOKUP($C43,'Nouveau crédit'!J:L,3))</f>
        <v>200</v>
      </c>
      <c r="K43" s="144">
        <f t="shared" si="1"/>
        <v>623.39857805244458</v>
      </c>
      <c r="L43" s="145">
        <f>IF(C43&lt;=regroupement!$L$9,regroupement!$L$14,0)</f>
        <v>871</v>
      </c>
      <c r="M43" s="146">
        <f t="shared" si="2"/>
        <v>247.60142194755542</v>
      </c>
    </row>
    <row r="44" spans="1:13" x14ac:dyDescent="0.2">
      <c r="A44" s="124">
        <f t="shared" si="3"/>
        <v>0</v>
      </c>
      <c r="B44" s="54">
        <v>36</v>
      </c>
      <c r="C44" s="143">
        <f t="shared" si="4"/>
        <v>44063</v>
      </c>
      <c r="D44" s="142">
        <f>IF($C44&gt;'PAT1'!$L$9,0,VLOOKUP($C44,'PAT1'!J:L,3))</f>
        <v>325.61</v>
      </c>
      <c r="E44" s="142">
        <f>IF($C44&gt;'PAT2'!$L$9,0,VLOOKUP($C44,'PAT2'!J:L,3))</f>
        <v>0</v>
      </c>
      <c r="F44" s="142">
        <f>IF($C44&gt;'PAT3'!$L$9,0,VLOOKUP($C44,'PAT3'!J:L,3))</f>
        <v>0</v>
      </c>
      <c r="G44" s="142">
        <f>VLOOKUP($C44,'OC 1'!J:L,3)</f>
        <v>25</v>
      </c>
      <c r="H44" s="142">
        <f>VLOOKUP($C44,'OC 2'!J:L,3)</f>
        <v>0</v>
      </c>
      <c r="I44" s="142">
        <f>VLOOKUP($C44,'OC 3'!J:L,3)</f>
        <v>69.81894685262543</v>
      </c>
      <c r="J44" s="142">
        <f>IF($C44&gt;'Nouveau crédit'!$L$9,0,VLOOKUP($C44,'Nouveau crédit'!J:L,3))</f>
        <v>200</v>
      </c>
      <c r="K44" s="144">
        <f t="shared" si="1"/>
        <v>620.42894685262547</v>
      </c>
      <c r="L44" s="145">
        <f>IF(C44&lt;=regroupement!$L$9,regroupement!$L$14,0)</f>
        <v>871</v>
      </c>
      <c r="M44" s="146">
        <f t="shared" si="2"/>
        <v>250.57105314737453</v>
      </c>
    </row>
    <row r="45" spans="1:13" x14ac:dyDescent="0.2">
      <c r="A45" s="124">
        <f t="shared" si="3"/>
        <v>0</v>
      </c>
      <c r="B45" s="54">
        <v>37</v>
      </c>
      <c r="C45" s="143">
        <f t="shared" si="4"/>
        <v>44094</v>
      </c>
      <c r="D45" s="142">
        <f>IF($C45&gt;'PAT1'!$L$9,0,VLOOKUP($C45,'PAT1'!J:L,3))</f>
        <v>325.61</v>
      </c>
      <c r="E45" s="142">
        <f>IF($C45&gt;'PAT2'!$L$9,0,VLOOKUP($C45,'PAT2'!J:L,3))</f>
        <v>0</v>
      </c>
      <c r="F45" s="142">
        <f>IF($C45&gt;'PAT3'!$L$9,0,VLOOKUP($C45,'PAT3'!J:L,3))</f>
        <v>0</v>
      </c>
      <c r="G45" s="142">
        <f>VLOOKUP($C45,'OC 1'!J:L,3)</f>
        <v>25</v>
      </c>
      <c r="H45" s="142">
        <f>VLOOKUP($C45,'OC 2'!J:L,3)</f>
        <v>0</v>
      </c>
      <c r="I45" s="142">
        <f>VLOOKUP($C45,'OC 3'!J:L,3)</f>
        <v>66.970470780422417</v>
      </c>
      <c r="J45" s="142">
        <f>IF($C45&gt;'Nouveau crédit'!$L$9,0,VLOOKUP($C45,'Nouveau crédit'!J:L,3))</f>
        <v>200</v>
      </c>
      <c r="K45" s="144">
        <f t="shared" si="1"/>
        <v>617.5804707804225</v>
      </c>
      <c r="L45" s="145">
        <f>IF(C45&lt;=regroupement!$L$9,regroupement!$L$14,0)</f>
        <v>871</v>
      </c>
      <c r="M45" s="146">
        <f t="shared" si="2"/>
        <v>253.4195292195775</v>
      </c>
    </row>
    <row r="46" spans="1:13" x14ac:dyDescent="0.2">
      <c r="A46" s="124">
        <f t="shared" si="3"/>
        <v>0</v>
      </c>
      <c r="B46" s="54">
        <v>38</v>
      </c>
      <c r="C46" s="143">
        <f t="shared" si="4"/>
        <v>44124</v>
      </c>
      <c r="D46" s="142">
        <f>IF($C46&gt;'PAT1'!$L$9,0,VLOOKUP($C46,'PAT1'!J:L,3))</f>
        <v>325.61</v>
      </c>
      <c r="E46" s="142">
        <f>IF($C46&gt;'PAT2'!$L$9,0,VLOOKUP($C46,'PAT2'!J:L,3))</f>
        <v>0</v>
      </c>
      <c r="F46" s="142">
        <f>IF($C46&gt;'PAT3'!$L$9,0,VLOOKUP($C46,'PAT3'!J:L,3))</f>
        <v>0</v>
      </c>
      <c r="G46" s="142">
        <f>VLOOKUP($C46,'OC 1'!J:L,3)</f>
        <v>25</v>
      </c>
      <c r="H46" s="142">
        <f>VLOOKUP($C46,'OC 2'!J:L,3)</f>
        <v>0</v>
      </c>
      <c r="I46" s="142">
        <f>VLOOKUP($C46,'OC 3'!J:L,3)</f>
        <v>64.238206944291079</v>
      </c>
      <c r="J46" s="142">
        <f>IF($C46&gt;'Nouveau crédit'!$L$9,0,VLOOKUP($C46,'Nouveau crédit'!J:L,3))</f>
        <v>200</v>
      </c>
      <c r="K46" s="144">
        <f t="shared" si="1"/>
        <v>614.84820694429106</v>
      </c>
      <c r="L46" s="145">
        <f>IF(C46&lt;=regroupement!$L$9,regroupement!$L$14,0)</f>
        <v>871</v>
      </c>
      <c r="M46" s="146">
        <f t="shared" si="2"/>
        <v>256.15179305570894</v>
      </c>
    </row>
    <row r="47" spans="1:13" x14ac:dyDescent="0.2">
      <c r="A47" s="124">
        <f t="shared" si="3"/>
        <v>0</v>
      </c>
      <c r="B47" s="54">
        <v>39</v>
      </c>
      <c r="C47" s="143">
        <f t="shared" si="4"/>
        <v>44155</v>
      </c>
      <c r="D47" s="142">
        <f>IF($C47&gt;'PAT1'!$L$9,0,VLOOKUP($C47,'PAT1'!J:L,3))</f>
        <v>325.61</v>
      </c>
      <c r="E47" s="142">
        <f>IF($C47&gt;'PAT2'!$L$9,0,VLOOKUP($C47,'PAT2'!J:L,3))</f>
        <v>0</v>
      </c>
      <c r="F47" s="142">
        <f>IF($C47&gt;'PAT3'!$L$9,0,VLOOKUP($C47,'PAT3'!J:L,3))</f>
        <v>0</v>
      </c>
      <c r="G47" s="142">
        <f>VLOOKUP($C47,'OC 1'!J:L,3)</f>
        <v>4.9248876740609395</v>
      </c>
      <c r="H47" s="142">
        <f>VLOOKUP($C47,'OC 2'!J:L,3)</f>
        <v>0</v>
      </c>
      <c r="I47" s="142">
        <f>VLOOKUP($C47,'OC 3'!J:L,3)</f>
        <v>61.617414112965832</v>
      </c>
      <c r="J47" s="142">
        <f>IF($C47&gt;'Nouveau crédit'!$L$9,0,VLOOKUP($C47,'Nouveau crédit'!J:L,3))</f>
        <v>200</v>
      </c>
      <c r="K47" s="144">
        <f t="shared" si="1"/>
        <v>592.15230178702677</v>
      </c>
      <c r="L47" s="145">
        <f>IF(C47&lt;=regroupement!$L$9,regroupement!$L$14,0)</f>
        <v>871</v>
      </c>
      <c r="M47" s="146">
        <f t="shared" si="2"/>
        <v>278.84769821297323</v>
      </c>
    </row>
    <row r="48" spans="1:13" x14ac:dyDescent="0.2">
      <c r="A48" s="124">
        <f t="shared" si="3"/>
        <v>0</v>
      </c>
      <c r="B48" s="54">
        <v>40</v>
      </c>
      <c r="C48" s="143">
        <f t="shared" si="4"/>
        <v>44185</v>
      </c>
      <c r="D48" s="142">
        <f>IF($C48&gt;'PAT1'!$L$9,0,VLOOKUP($C48,'PAT1'!J:L,3))</f>
        <v>325.61</v>
      </c>
      <c r="E48" s="142">
        <f>IF($C48&gt;'PAT2'!$L$9,0,VLOOKUP($C48,'PAT2'!J:L,3))</f>
        <v>0</v>
      </c>
      <c r="F48" s="142">
        <f>IF($C48&gt;'PAT3'!$L$9,0,VLOOKUP($C48,'PAT3'!J:L,3))</f>
        <v>0</v>
      </c>
      <c r="G48" s="142">
        <f>VLOOKUP($C48,'OC 1'!J:L,3)</f>
        <v>0</v>
      </c>
      <c r="H48" s="142">
        <f>VLOOKUP($C48,'OC 2'!J:L,3)</f>
        <v>0</v>
      </c>
      <c r="I48" s="142">
        <f>VLOOKUP($C48,'OC 3'!J:L,3)</f>
        <v>59.103544488116178</v>
      </c>
      <c r="J48" s="142">
        <f>IF($C48&gt;'Nouveau crédit'!$L$9,0,VLOOKUP($C48,'Nouveau crédit'!J:L,3))</f>
        <v>200</v>
      </c>
      <c r="K48" s="144">
        <f t="shared" si="1"/>
        <v>584.71354448811621</v>
      </c>
      <c r="L48" s="145">
        <f>IF(C48&lt;=regroupement!$L$9,regroupement!$L$14,0)</f>
        <v>871</v>
      </c>
      <c r="M48" s="146">
        <f t="shared" si="2"/>
        <v>286.28645551188379</v>
      </c>
    </row>
    <row r="49" spans="1:13" x14ac:dyDescent="0.2">
      <c r="A49" s="124">
        <f t="shared" si="3"/>
        <v>0</v>
      </c>
      <c r="B49" s="54">
        <v>41</v>
      </c>
      <c r="C49" s="143">
        <f t="shared" si="4"/>
        <v>44216</v>
      </c>
      <c r="D49" s="142">
        <f>IF($C49&gt;'PAT1'!$L$9,0,VLOOKUP($C49,'PAT1'!J:L,3))</f>
        <v>325.61</v>
      </c>
      <c r="E49" s="142">
        <f>IF($C49&gt;'PAT2'!$L$9,0,VLOOKUP($C49,'PAT2'!J:L,3))</f>
        <v>0</v>
      </c>
      <c r="F49" s="142">
        <f>IF($C49&gt;'PAT3'!$L$9,0,VLOOKUP($C49,'PAT3'!J:L,3))</f>
        <v>0</v>
      </c>
      <c r="G49" s="142">
        <f>VLOOKUP($C49,'OC 1'!J:L,3)</f>
        <v>0</v>
      </c>
      <c r="H49" s="142">
        <f>VLOOKUP($C49,'OC 2'!J:L,3)</f>
        <v>0</v>
      </c>
      <c r="I49" s="142">
        <f>VLOOKUP($C49,'OC 3'!J:L,3)</f>
        <v>56.692235812662354</v>
      </c>
      <c r="J49" s="142">
        <f>IF($C49&gt;'Nouveau crédit'!$L$9,0,VLOOKUP($C49,'Nouveau crédit'!J:L,3))</f>
        <v>200</v>
      </c>
      <c r="K49" s="144">
        <f t="shared" si="1"/>
        <v>582.30223581266239</v>
      </c>
      <c r="L49" s="145">
        <f>IF(C49&lt;=regroupement!$L$9,regroupement!$L$14,0)</f>
        <v>871</v>
      </c>
      <c r="M49" s="146">
        <f t="shared" si="2"/>
        <v>288.69776418733761</v>
      </c>
    </row>
    <row r="50" spans="1:13" x14ac:dyDescent="0.2">
      <c r="A50" s="124">
        <f t="shared" si="3"/>
        <v>0</v>
      </c>
      <c r="B50" s="54">
        <v>42</v>
      </c>
      <c r="C50" s="143">
        <f t="shared" si="4"/>
        <v>44247</v>
      </c>
      <c r="D50" s="142">
        <f>IF($C50&gt;'PAT1'!$L$9,0,VLOOKUP($C50,'PAT1'!J:L,3))</f>
        <v>325.61</v>
      </c>
      <c r="E50" s="142">
        <f>IF($C50&gt;'PAT2'!$L$9,0,VLOOKUP($C50,'PAT2'!J:L,3))</f>
        <v>0</v>
      </c>
      <c r="F50" s="142">
        <f>IF($C50&gt;'PAT3'!$L$9,0,VLOOKUP($C50,'PAT3'!J:L,3))</f>
        <v>0</v>
      </c>
      <c r="G50" s="142">
        <f>VLOOKUP($C50,'OC 1'!J:L,3)</f>
        <v>0</v>
      </c>
      <c r="H50" s="142">
        <f>VLOOKUP($C50,'OC 2'!J:L,3)</f>
        <v>0</v>
      </c>
      <c r="I50" s="142">
        <f>VLOOKUP($C50,'OC 3'!J:L,3)</f>
        <v>54.379303801056295</v>
      </c>
      <c r="J50" s="142">
        <f>IF($C50&gt;'Nouveau crédit'!$L$9,0,VLOOKUP($C50,'Nouveau crédit'!J:L,3))</f>
        <v>200</v>
      </c>
      <c r="K50" s="144">
        <f t="shared" si="1"/>
        <v>579.98930380105628</v>
      </c>
      <c r="L50" s="145">
        <f>IF(C50&lt;=regroupement!$L$9,regroupement!$L$14,0)</f>
        <v>871</v>
      </c>
      <c r="M50" s="146">
        <f t="shared" si="2"/>
        <v>291.01069619894372</v>
      </c>
    </row>
    <row r="51" spans="1:13" x14ac:dyDescent="0.2">
      <c r="A51" s="124">
        <f t="shared" si="3"/>
        <v>0</v>
      </c>
      <c r="B51" s="54">
        <v>43</v>
      </c>
      <c r="C51" s="143">
        <f t="shared" si="4"/>
        <v>44275</v>
      </c>
      <c r="D51" s="142">
        <f>IF($C51&gt;'PAT1'!$L$9,0,VLOOKUP($C51,'PAT1'!J:L,3))</f>
        <v>325.61</v>
      </c>
      <c r="E51" s="142">
        <f>IF($C51&gt;'PAT2'!$L$9,0,VLOOKUP($C51,'PAT2'!J:L,3))</f>
        <v>0</v>
      </c>
      <c r="F51" s="142">
        <f>IF($C51&gt;'PAT3'!$L$9,0,VLOOKUP($C51,'PAT3'!J:L,3))</f>
        <v>0</v>
      </c>
      <c r="G51" s="142">
        <f>VLOOKUP($C51,'OC 1'!J:L,3)</f>
        <v>0</v>
      </c>
      <c r="H51" s="142">
        <f>VLOOKUP($C51,'OC 2'!J:L,3)</f>
        <v>0</v>
      </c>
      <c r="I51" s="142">
        <f>VLOOKUP($C51,'OC 3'!J:L,3)</f>
        <v>52.160734878392248</v>
      </c>
      <c r="J51" s="142">
        <f>IF($C51&gt;'Nouveau crédit'!$L$9,0,VLOOKUP($C51,'Nouveau crédit'!J:L,3))</f>
        <v>200</v>
      </c>
      <c r="K51" s="144">
        <f t="shared" si="1"/>
        <v>577.7707348783922</v>
      </c>
      <c r="L51" s="145">
        <f>IF(C51&lt;=regroupement!$L$9,regroupement!$L$14,0)</f>
        <v>871</v>
      </c>
      <c r="M51" s="146">
        <f t="shared" si="2"/>
        <v>293.2292651216078</v>
      </c>
    </row>
    <row r="52" spans="1:13" x14ac:dyDescent="0.2">
      <c r="A52" s="124">
        <f t="shared" si="3"/>
        <v>0</v>
      </c>
      <c r="B52" s="54">
        <v>44</v>
      </c>
      <c r="C52" s="143">
        <f t="shared" si="4"/>
        <v>44306</v>
      </c>
      <c r="D52" s="142">
        <f>IF($C52&gt;'PAT1'!$L$9,0,VLOOKUP($C52,'PAT1'!J:L,3))</f>
        <v>325.61</v>
      </c>
      <c r="E52" s="142">
        <f>IF($C52&gt;'PAT2'!$L$9,0,VLOOKUP($C52,'PAT2'!J:L,3))</f>
        <v>0</v>
      </c>
      <c r="F52" s="142">
        <f>IF($C52&gt;'PAT3'!$L$9,0,VLOOKUP($C52,'PAT3'!J:L,3))</f>
        <v>0</v>
      </c>
      <c r="G52" s="142">
        <f>VLOOKUP($C52,'OC 1'!J:L,3)</f>
        <v>0</v>
      </c>
      <c r="H52" s="142">
        <f>VLOOKUP($C52,'OC 2'!J:L,3)</f>
        <v>0</v>
      </c>
      <c r="I52" s="142">
        <f>VLOOKUP($C52,'OC 3'!J:L,3)</f>
        <v>50.032679215747457</v>
      </c>
      <c r="J52" s="142">
        <f>IF($C52&gt;'Nouveau crédit'!$L$9,0,VLOOKUP($C52,'Nouveau crédit'!J:L,3))</f>
        <v>200</v>
      </c>
      <c r="K52" s="144">
        <f t="shared" si="1"/>
        <v>575.64267921574742</v>
      </c>
      <c r="L52" s="145">
        <f>IF(C52&lt;=regroupement!$L$9,regroupement!$L$14,0)</f>
        <v>871</v>
      </c>
      <c r="M52" s="146">
        <f t="shared" si="2"/>
        <v>295.35732078425258</v>
      </c>
    </row>
    <row r="53" spans="1:13" x14ac:dyDescent="0.2">
      <c r="A53" s="124">
        <f t="shared" si="3"/>
        <v>0</v>
      </c>
      <c r="B53" s="54">
        <v>45</v>
      </c>
      <c r="C53" s="143">
        <f t="shared" si="4"/>
        <v>44336</v>
      </c>
      <c r="D53" s="142">
        <f>IF($C53&gt;'PAT1'!$L$9,0,VLOOKUP($C53,'PAT1'!J:L,3))</f>
        <v>325.61</v>
      </c>
      <c r="E53" s="142">
        <f>IF($C53&gt;'PAT2'!$L$9,0,VLOOKUP($C53,'PAT2'!J:L,3))</f>
        <v>0</v>
      </c>
      <c r="F53" s="142">
        <f>IF($C53&gt;'PAT3'!$L$9,0,VLOOKUP($C53,'PAT3'!J:L,3))</f>
        <v>0</v>
      </c>
      <c r="G53" s="142">
        <f>VLOOKUP($C53,'OC 1'!J:L,3)</f>
        <v>0</v>
      </c>
      <c r="H53" s="142">
        <f>VLOOKUP($C53,'OC 2'!J:L,3)</f>
        <v>0</v>
      </c>
      <c r="I53" s="142">
        <f>VLOOKUP($C53,'OC 3'!J:L,3)</f>
        <v>47.991444049667223</v>
      </c>
      <c r="J53" s="142">
        <f>IF($C53&gt;'Nouveau crédit'!$L$9,0,VLOOKUP($C53,'Nouveau crédit'!J:L,3))</f>
        <v>200</v>
      </c>
      <c r="K53" s="144">
        <f t="shared" si="1"/>
        <v>573.60144404966718</v>
      </c>
      <c r="L53" s="145">
        <f>IF(C53&lt;=regroupement!$L$9,regroupement!$L$14,0)</f>
        <v>871</v>
      </c>
      <c r="M53" s="146">
        <f t="shared" si="2"/>
        <v>297.39855595033282</v>
      </c>
    </row>
    <row r="54" spans="1:13" x14ac:dyDescent="0.2">
      <c r="A54" s="124">
        <f t="shared" si="3"/>
        <v>0</v>
      </c>
      <c r="B54" s="54">
        <v>46</v>
      </c>
      <c r="C54" s="143">
        <f t="shared" si="4"/>
        <v>44367</v>
      </c>
      <c r="D54" s="142">
        <f>IF($C54&gt;'PAT1'!$L$9,0,VLOOKUP($C54,'PAT1'!J:L,3))</f>
        <v>325.61</v>
      </c>
      <c r="E54" s="142">
        <f>IF($C54&gt;'PAT2'!$L$9,0,VLOOKUP($C54,'PAT2'!J:L,3))</f>
        <v>0</v>
      </c>
      <c r="F54" s="142">
        <f>IF($C54&gt;'PAT3'!$L$9,0,VLOOKUP($C54,'PAT3'!J:L,3))</f>
        <v>0</v>
      </c>
      <c r="G54" s="142">
        <f>VLOOKUP($C54,'OC 1'!J:L,3)</f>
        <v>0</v>
      </c>
      <c r="H54" s="142">
        <f>VLOOKUP($C54,'OC 2'!J:L,3)</f>
        <v>0</v>
      </c>
      <c r="I54" s="142">
        <f>VLOOKUP($C54,'OC 3'!J:L,3)</f>
        <v>46.033487274201967</v>
      </c>
      <c r="J54" s="142">
        <f>IF($C54&gt;'Nouveau crédit'!$L$9,0,VLOOKUP($C54,'Nouveau crédit'!J:L,3))</f>
        <v>200</v>
      </c>
      <c r="K54" s="144">
        <f t="shared" si="1"/>
        <v>571.64348727420202</v>
      </c>
      <c r="L54" s="145">
        <f>IF(C54&lt;=regroupement!$L$9,regroupement!$L$14,0)</f>
        <v>871</v>
      </c>
      <c r="M54" s="146">
        <f t="shared" si="2"/>
        <v>299.35651272579798</v>
      </c>
    </row>
    <row r="55" spans="1:13" x14ac:dyDescent="0.2">
      <c r="A55" s="124">
        <f t="shared" si="3"/>
        <v>0</v>
      </c>
      <c r="B55" s="54">
        <v>47</v>
      </c>
      <c r="C55" s="143">
        <f t="shared" si="4"/>
        <v>44397</v>
      </c>
      <c r="D55" s="142">
        <f>IF($C55&gt;'PAT1'!$L$9,0,VLOOKUP($C55,'PAT1'!J:L,3))</f>
        <v>325.61</v>
      </c>
      <c r="E55" s="142">
        <f>IF($C55&gt;'PAT2'!$L$9,0,VLOOKUP($C55,'PAT2'!J:L,3))</f>
        <v>0</v>
      </c>
      <c r="F55" s="142">
        <f>IF($C55&gt;'PAT3'!$L$9,0,VLOOKUP($C55,'PAT3'!J:L,3))</f>
        <v>0</v>
      </c>
      <c r="G55" s="142">
        <f>VLOOKUP($C55,'OC 1'!J:L,3)</f>
        <v>0</v>
      </c>
      <c r="H55" s="142">
        <f>VLOOKUP($C55,'OC 2'!J:L,3)</f>
        <v>0</v>
      </c>
      <c r="I55" s="142">
        <f>VLOOKUP($C55,'OC 3'!J:L,3)</f>
        <v>44.155411294376506</v>
      </c>
      <c r="J55" s="142">
        <f>IF($C55&gt;'Nouveau crédit'!$L$9,0,VLOOKUP($C55,'Nouveau crédit'!J:L,3))</f>
        <v>200</v>
      </c>
      <c r="K55" s="144">
        <f t="shared" si="1"/>
        <v>569.76541129437646</v>
      </c>
      <c r="L55" s="145">
        <f>IF(C55&lt;=regroupement!$L$9,regroupement!$L$14,0)</f>
        <v>871</v>
      </c>
      <c r="M55" s="146">
        <f t="shared" si="2"/>
        <v>301.23458870562354</v>
      </c>
    </row>
    <row r="56" spans="1:13" x14ac:dyDescent="0.2">
      <c r="A56" s="124">
        <f t="shared" si="3"/>
        <v>0</v>
      </c>
      <c r="B56" s="54">
        <v>48</v>
      </c>
      <c r="C56" s="143">
        <f t="shared" si="4"/>
        <v>44428</v>
      </c>
      <c r="D56" s="142">
        <f>IF($C56&gt;'PAT1'!$L$9,0,VLOOKUP($C56,'PAT1'!J:L,3))</f>
        <v>325.61</v>
      </c>
      <c r="E56" s="142">
        <f>IF($C56&gt;'PAT2'!$L$9,0,VLOOKUP($C56,'PAT2'!J:L,3))</f>
        <v>0</v>
      </c>
      <c r="F56" s="142">
        <f>IF($C56&gt;'PAT3'!$L$9,0,VLOOKUP($C56,'PAT3'!J:L,3))</f>
        <v>0</v>
      </c>
      <c r="G56" s="142">
        <f>VLOOKUP($C56,'OC 1'!J:L,3)</f>
        <v>0</v>
      </c>
      <c r="H56" s="142">
        <f>VLOOKUP($C56,'OC 2'!J:L,3)</f>
        <v>0</v>
      </c>
      <c r="I56" s="142">
        <f>VLOOKUP($C56,'OC 3'!J:L,3)</f>
        <v>42.353957130425812</v>
      </c>
      <c r="J56" s="142">
        <f>IF($C56&gt;'Nouveau crédit'!$L$9,0,VLOOKUP($C56,'Nouveau crédit'!J:L,3))</f>
        <v>200</v>
      </c>
      <c r="K56" s="144">
        <f t="shared" si="1"/>
        <v>567.9639571304258</v>
      </c>
      <c r="L56" s="145">
        <f>IF(C56&lt;=regroupement!$L$9,regroupement!$L$14,0)</f>
        <v>871</v>
      </c>
      <c r="M56" s="146">
        <f t="shared" si="2"/>
        <v>303.0360428695742</v>
      </c>
    </row>
    <row r="57" spans="1:13" x14ac:dyDescent="0.2">
      <c r="A57" s="124">
        <f t="shared" si="3"/>
        <v>0</v>
      </c>
      <c r="B57" s="54">
        <v>49</v>
      </c>
      <c r="C57" s="143">
        <f t="shared" si="4"/>
        <v>44459</v>
      </c>
      <c r="D57" s="142">
        <f>IF($C57&gt;'PAT1'!$L$9,0,VLOOKUP($C57,'PAT1'!J:L,3))</f>
        <v>325.61</v>
      </c>
      <c r="E57" s="142">
        <f>IF($C57&gt;'PAT2'!$L$9,0,VLOOKUP($C57,'PAT2'!J:L,3))</f>
        <v>0</v>
      </c>
      <c r="F57" s="142">
        <f>IF($C57&gt;'PAT3'!$L$9,0,VLOOKUP($C57,'PAT3'!J:L,3))</f>
        <v>0</v>
      </c>
      <c r="G57" s="142">
        <f>VLOOKUP($C57,'OC 1'!J:L,3)</f>
        <v>0</v>
      </c>
      <c r="H57" s="142">
        <f>VLOOKUP($C57,'OC 2'!J:L,3)</f>
        <v>0</v>
      </c>
      <c r="I57" s="142">
        <f>VLOOKUP($C57,'OC 3'!J:L,3)</f>
        <v>40.625998762566333</v>
      </c>
      <c r="J57" s="142">
        <f>IF($C57&gt;'Nouveau crédit'!$L$9,0,VLOOKUP($C57,'Nouveau crédit'!J:L,3))</f>
        <v>200</v>
      </c>
      <c r="K57" s="144">
        <f t="shared" si="1"/>
        <v>566.2359987625664</v>
      </c>
      <c r="L57" s="145">
        <f>IF(C57&lt;=regroupement!$L$9,regroupement!$L$14,0)</f>
        <v>871</v>
      </c>
      <c r="M57" s="146">
        <f t="shared" si="2"/>
        <v>304.7640012374336</v>
      </c>
    </row>
    <row r="58" spans="1:13" x14ac:dyDescent="0.2">
      <c r="A58" s="124">
        <f t="shared" si="3"/>
        <v>0</v>
      </c>
      <c r="B58" s="54">
        <v>50</v>
      </c>
      <c r="C58" s="143">
        <f t="shared" si="4"/>
        <v>44489</v>
      </c>
      <c r="D58" s="142">
        <f>IF($C58&gt;'PAT1'!$L$9,0,VLOOKUP($C58,'PAT1'!J:L,3))</f>
        <v>325.61</v>
      </c>
      <c r="E58" s="142">
        <f>IF($C58&gt;'PAT2'!$L$9,0,VLOOKUP($C58,'PAT2'!J:L,3))</f>
        <v>0</v>
      </c>
      <c r="F58" s="142">
        <f>IF($C58&gt;'PAT3'!$L$9,0,VLOOKUP($C58,'PAT3'!J:L,3))</f>
        <v>0</v>
      </c>
      <c r="G58" s="142">
        <f>VLOOKUP($C58,'OC 1'!J:L,3)</f>
        <v>0</v>
      </c>
      <c r="H58" s="142">
        <f>VLOOKUP($C58,'OC 2'!J:L,3)</f>
        <v>0</v>
      </c>
      <c r="I58" s="142">
        <f>VLOOKUP($C58,'OC 3'!J:L,3)</f>
        <v>38.968537706489577</v>
      </c>
      <c r="J58" s="142">
        <f>IF($C58&gt;'Nouveau crédit'!$L$9,0,VLOOKUP($C58,'Nouveau crédit'!J:L,3))</f>
        <v>200</v>
      </c>
      <c r="K58" s="144">
        <f t="shared" si="1"/>
        <v>564.57853770648967</v>
      </c>
      <c r="L58" s="145">
        <f>IF(C58&lt;=regroupement!$L$9,regroupement!$L$14,0)</f>
        <v>871</v>
      </c>
      <c r="M58" s="146">
        <f t="shared" si="2"/>
        <v>306.42146229351033</v>
      </c>
    </row>
    <row r="59" spans="1:13" x14ac:dyDescent="0.2">
      <c r="A59" s="124">
        <f t="shared" si="3"/>
        <v>0</v>
      </c>
      <c r="B59" s="54">
        <v>51</v>
      </c>
      <c r="C59" s="143">
        <f t="shared" si="4"/>
        <v>44520</v>
      </c>
      <c r="D59" s="142">
        <f>IF($C59&gt;'PAT1'!$L$9,0,VLOOKUP($C59,'PAT1'!J:L,3))</f>
        <v>325.61</v>
      </c>
      <c r="E59" s="142">
        <f>IF($C59&gt;'PAT2'!$L$9,0,VLOOKUP($C59,'PAT2'!J:L,3))</f>
        <v>0</v>
      </c>
      <c r="F59" s="142">
        <f>IF($C59&gt;'PAT3'!$L$9,0,VLOOKUP($C59,'PAT3'!J:L,3))</f>
        <v>0</v>
      </c>
      <c r="G59" s="142">
        <f>VLOOKUP($C59,'OC 1'!J:L,3)</f>
        <v>0</v>
      </c>
      <c r="H59" s="142">
        <f>VLOOKUP($C59,'OC 2'!J:L,3)</f>
        <v>0</v>
      </c>
      <c r="I59" s="142">
        <f>VLOOKUP($C59,'OC 3'!J:L,3)</f>
        <v>37.378697810164901</v>
      </c>
      <c r="J59" s="142">
        <f>IF($C59&gt;'Nouveau crédit'!$L$9,0,VLOOKUP($C59,'Nouveau crédit'!J:L,3))</f>
        <v>200</v>
      </c>
      <c r="K59" s="144">
        <f t="shared" si="1"/>
        <v>562.98869781016492</v>
      </c>
      <c r="L59" s="145">
        <f>IF(C59&lt;=regroupement!$L$9,regroupement!$L$14,0)</f>
        <v>871</v>
      </c>
      <c r="M59" s="146">
        <f t="shared" si="2"/>
        <v>308.01130218983508</v>
      </c>
    </row>
    <row r="60" spans="1:13" x14ac:dyDescent="0.2">
      <c r="A60" s="124">
        <f t="shared" si="3"/>
        <v>0</v>
      </c>
      <c r="B60" s="54">
        <v>52</v>
      </c>
      <c r="C60" s="143">
        <f t="shared" si="4"/>
        <v>44550</v>
      </c>
      <c r="D60" s="142">
        <f>IF($C60&gt;'PAT1'!$L$9,0,VLOOKUP($C60,'PAT1'!J:L,3))</f>
        <v>325.61</v>
      </c>
      <c r="E60" s="142">
        <f>IF($C60&gt;'PAT2'!$L$9,0,VLOOKUP($C60,'PAT2'!J:L,3))</f>
        <v>0</v>
      </c>
      <c r="F60" s="142">
        <f>IF($C60&gt;'PAT3'!$L$9,0,VLOOKUP($C60,'PAT3'!J:L,3))</f>
        <v>0</v>
      </c>
      <c r="G60" s="142">
        <f>VLOOKUP($C60,'OC 1'!J:L,3)</f>
        <v>0</v>
      </c>
      <c r="H60" s="142">
        <f>VLOOKUP($C60,'OC 2'!J:L,3)</f>
        <v>0</v>
      </c>
      <c r="I60" s="142">
        <f>VLOOKUP($C60,'OC 3'!J:L,3)</f>
        <v>35.853720262922529</v>
      </c>
      <c r="J60" s="142">
        <f>IF($C60&gt;'Nouveau crédit'!$L$9,0,VLOOKUP($C60,'Nouveau crédit'!J:L,3))</f>
        <v>200</v>
      </c>
      <c r="K60" s="144">
        <f t="shared" si="1"/>
        <v>561.46372026292261</v>
      </c>
      <c r="L60" s="145">
        <f>IF(C60&lt;=regroupement!$L$9,regroupement!$L$14,0)</f>
        <v>871</v>
      </c>
      <c r="M60" s="146">
        <f t="shared" si="2"/>
        <v>309.53627973707739</v>
      </c>
    </row>
    <row r="61" spans="1:13" x14ac:dyDescent="0.2">
      <c r="A61" s="124">
        <f t="shared" si="3"/>
        <v>0</v>
      </c>
      <c r="B61" s="54">
        <v>53</v>
      </c>
      <c r="C61" s="143">
        <f t="shared" si="4"/>
        <v>44581</v>
      </c>
      <c r="D61" s="142">
        <f>IF($C61&gt;'PAT1'!$L$9,0,VLOOKUP($C61,'PAT1'!J:L,3))</f>
        <v>325.61</v>
      </c>
      <c r="E61" s="142">
        <f>IF($C61&gt;'PAT2'!$L$9,0,VLOOKUP($C61,'PAT2'!J:L,3))</f>
        <v>0</v>
      </c>
      <c r="F61" s="142">
        <f>IF($C61&gt;'PAT3'!$L$9,0,VLOOKUP($C61,'PAT3'!J:L,3))</f>
        <v>0</v>
      </c>
      <c r="G61" s="142">
        <f>VLOOKUP($C61,'OC 1'!J:L,3)</f>
        <v>0</v>
      </c>
      <c r="H61" s="142">
        <f>VLOOKUP($C61,'OC 2'!J:L,3)</f>
        <v>0</v>
      </c>
      <c r="I61" s="142">
        <f>VLOOKUP($C61,'OC 3'!J:L,3)</f>
        <v>34.390958808156263</v>
      </c>
      <c r="J61" s="142">
        <f>IF($C61&gt;'Nouveau crédit'!$L$9,0,VLOOKUP($C61,'Nouveau crédit'!J:L,3))</f>
        <v>200</v>
      </c>
      <c r="K61" s="144">
        <f t="shared" si="1"/>
        <v>560.00095880815627</v>
      </c>
      <c r="L61" s="145">
        <f>IF(C61&lt;=regroupement!$L$9,regroupement!$L$14,0)</f>
        <v>871</v>
      </c>
      <c r="M61" s="146">
        <f t="shared" si="2"/>
        <v>310.99904119184373</v>
      </c>
    </row>
    <row r="62" spans="1:13" x14ac:dyDescent="0.2">
      <c r="A62" s="124">
        <f t="shared" si="3"/>
        <v>0</v>
      </c>
      <c r="B62" s="54">
        <v>54</v>
      </c>
      <c r="C62" s="143">
        <f t="shared" si="4"/>
        <v>44612</v>
      </c>
      <c r="D62" s="142">
        <f>IF($C62&gt;'PAT1'!$L$9,0,VLOOKUP($C62,'PAT1'!J:L,3))</f>
        <v>325.61</v>
      </c>
      <c r="E62" s="142">
        <f>IF($C62&gt;'PAT2'!$L$9,0,VLOOKUP($C62,'PAT2'!J:L,3))</f>
        <v>0</v>
      </c>
      <c r="F62" s="142">
        <f>IF($C62&gt;'PAT3'!$L$9,0,VLOOKUP($C62,'PAT3'!J:L,3))</f>
        <v>0</v>
      </c>
      <c r="G62" s="142">
        <f>VLOOKUP($C62,'OC 1'!J:L,3)</f>
        <v>0</v>
      </c>
      <c r="H62" s="142">
        <f>VLOOKUP($C62,'OC 2'!J:L,3)</f>
        <v>0</v>
      </c>
      <c r="I62" s="142">
        <f>VLOOKUP($C62,'OC 3'!J:L,3)</f>
        <v>32.987875151338415</v>
      </c>
      <c r="J62" s="142">
        <f>IF($C62&gt;'Nouveau crédit'!$L$9,0,VLOOKUP($C62,'Nouveau crédit'!J:L,3))</f>
        <v>200</v>
      </c>
      <c r="K62" s="144">
        <f t="shared" si="1"/>
        <v>558.59787515133849</v>
      </c>
      <c r="L62" s="145">
        <f>IF(C62&lt;=regroupement!$L$9,regroupement!$L$14,0)</f>
        <v>871</v>
      </c>
      <c r="M62" s="146">
        <f t="shared" si="2"/>
        <v>312.40212484866151</v>
      </c>
    </row>
    <row r="63" spans="1:13" x14ac:dyDescent="0.2">
      <c r="A63" s="124">
        <f t="shared" si="3"/>
        <v>0</v>
      </c>
      <c r="B63" s="54">
        <v>55</v>
      </c>
      <c r="C63" s="143">
        <f t="shared" si="4"/>
        <v>44640</v>
      </c>
      <c r="D63" s="142">
        <f>IF($C63&gt;'PAT1'!$L$9,0,VLOOKUP($C63,'PAT1'!J:L,3))</f>
        <v>325.61</v>
      </c>
      <c r="E63" s="142">
        <f>IF($C63&gt;'PAT2'!$L$9,0,VLOOKUP($C63,'PAT2'!J:L,3))</f>
        <v>0</v>
      </c>
      <c r="F63" s="142">
        <f>IF($C63&gt;'PAT3'!$L$9,0,VLOOKUP($C63,'PAT3'!J:L,3))</f>
        <v>0</v>
      </c>
      <c r="G63" s="142">
        <f>VLOOKUP($C63,'OC 1'!J:L,3)</f>
        <v>0</v>
      </c>
      <c r="H63" s="142">
        <f>VLOOKUP($C63,'OC 2'!J:L,3)</f>
        <v>0</v>
      </c>
      <c r="I63" s="142">
        <f>VLOOKUP($C63,'OC 3'!J:L,3)</f>
        <v>31.642034555378832</v>
      </c>
      <c r="J63" s="142">
        <f>IF($C63&gt;'Nouveau crédit'!$L$9,0,VLOOKUP($C63,'Nouveau crédit'!J:L,3))</f>
        <v>200</v>
      </c>
      <c r="K63" s="144">
        <f t="shared" si="1"/>
        <v>557.25203455537883</v>
      </c>
      <c r="L63" s="145">
        <f>IF(C63&lt;=regroupement!$L$9,regroupement!$L$14,0)</f>
        <v>871</v>
      </c>
      <c r="M63" s="146">
        <f t="shared" si="2"/>
        <v>313.74796544462117</v>
      </c>
    </row>
    <row r="64" spans="1:13" x14ac:dyDescent="0.2">
      <c r="A64" s="124">
        <f t="shared" si="3"/>
        <v>0</v>
      </c>
      <c r="B64" s="54">
        <v>56</v>
      </c>
      <c r="C64" s="143">
        <f t="shared" si="4"/>
        <v>44671</v>
      </c>
      <c r="D64" s="142">
        <f>IF($C64&gt;'PAT1'!$L$9,0,VLOOKUP($C64,'PAT1'!J:L,3))</f>
        <v>325.61</v>
      </c>
      <c r="E64" s="142">
        <f>IF($C64&gt;'PAT2'!$L$9,0,VLOOKUP($C64,'PAT2'!J:L,3))</f>
        <v>0</v>
      </c>
      <c r="F64" s="142">
        <f>IF($C64&gt;'PAT3'!$L$9,0,VLOOKUP($C64,'PAT3'!J:L,3))</f>
        <v>0</v>
      </c>
      <c r="G64" s="142">
        <f>VLOOKUP($C64,'OC 1'!J:L,3)</f>
        <v>0</v>
      </c>
      <c r="H64" s="142">
        <f>VLOOKUP($C64,'OC 2'!J:L,3)</f>
        <v>0</v>
      </c>
      <c r="I64" s="142">
        <f>VLOOKUP($C64,'OC 3'!J:L,3)</f>
        <v>30.351101615684566</v>
      </c>
      <c r="J64" s="142">
        <f>IF($C64&gt;'Nouveau crédit'!$L$9,0,VLOOKUP($C64,'Nouveau crédit'!J:L,3))</f>
        <v>200</v>
      </c>
      <c r="K64" s="144">
        <f t="shared" si="1"/>
        <v>555.96110161568458</v>
      </c>
      <c r="L64" s="145">
        <f>IF(C64&lt;=regroupement!$L$9,regroupement!$L$14,0)</f>
        <v>871</v>
      </c>
      <c r="M64" s="146">
        <f t="shared" si="2"/>
        <v>315.03889838431542</v>
      </c>
    </row>
    <row r="65" spans="1:13" x14ac:dyDescent="0.2">
      <c r="A65" s="124">
        <f t="shared" si="3"/>
        <v>0</v>
      </c>
      <c r="B65" s="54">
        <v>57</v>
      </c>
      <c r="C65" s="143">
        <f t="shared" si="4"/>
        <v>44701</v>
      </c>
      <c r="D65" s="142">
        <f>IF($C65&gt;'PAT1'!$L$9,0,VLOOKUP($C65,'PAT1'!J:L,3))</f>
        <v>325.61</v>
      </c>
      <c r="E65" s="142">
        <f>IF($C65&gt;'PAT2'!$L$9,0,VLOOKUP($C65,'PAT2'!J:L,3))</f>
        <v>0</v>
      </c>
      <c r="F65" s="142">
        <f>IF($C65&gt;'PAT3'!$L$9,0,VLOOKUP($C65,'PAT3'!J:L,3))</f>
        <v>0</v>
      </c>
      <c r="G65" s="142">
        <f>VLOOKUP($C65,'OC 1'!J:L,3)</f>
        <v>0</v>
      </c>
      <c r="H65" s="142">
        <f>VLOOKUP($C65,'OC 2'!J:L,3)</f>
        <v>0</v>
      </c>
      <c r="I65" s="142">
        <f>VLOOKUP($C65,'OC 3'!J:L,3)</f>
        <v>29.112836207588845</v>
      </c>
      <c r="J65" s="142">
        <f>IF($C65&gt;'Nouveau crédit'!$L$9,0,VLOOKUP($C65,'Nouveau crédit'!J:L,3))</f>
        <v>200</v>
      </c>
      <c r="K65" s="144">
        <f t="shared" si="1"/>
        <v>554.7228362075889</v>
      </c>
      <c r="L65" s="145">
        <f>IF(C65&lt;=regroupement!$L$9,regroupement!$L$14,0)</f>
        <v>871</v>
      </c>
      <c r="M65" s="146">
        <f t="shared" si="2"/>
        <v>316.2771637924111</v>
      </c>
    </row>
    <row r="66" spans="1:13" x14ac:dyDescent="0.2">
      <c r="A66" s="124">
        <f t="shared" si="3"/>
        <v>0</v>
      </c>
      <c r="B66" s="54">
        <v>58</v>
      </c>
      <c r="C66" s="143">
        <f t="shared" si="4"/>
        <v>44732</v>
      </c>
      <c r="D66" s="142">
        <f>IF($C66&gt;'PAT1'!$L$9,0,VLOOKUP($C66,'PAT1'!J:L,3))</f>
        <v>325.61</v>
      </c>
      <c r="E66" s="142">
        <f>IF($C66&gt;'PAT2'!$L$9,0,VLOOKUP($C66,'PAT2'!J:L,3))</f>
        <v>0</v>
      </c>
      <c r="F66" s="142">
        <f>IF($C66&gt;'PAT3'!$L$9,0,VLOOKUP($C66,'PAT3'!J:L,3))</f>
        <v>0</v>
      </c>
      <c r="G66" s="142">
        <f>VLOOKUP($C66,'OC 1'!J:L,3)</f>
        <v>0</v>
      </c>
      <c r="H66" s="142">
        <f>VLOOKUP($C66,'OC 2'!J:L,3)</f>
        <v>0</v>
      </c>
      <c r="I66" s="142">
        <f>VLOOKUP($C66,'OC 3'!J:L,3)</f>
        <v>27.925089599116998</v>
      </c>
      <c r="J66" s="142">
        <f>IF($C66&gt;'Nouveau crédit'!$L$9,0,VLOOKUP($C66,'Nouveau crédit'!J:L,3))</f>
        <v>200</v>
      </c>
      <c r="K66" s="144">
        <f t="shared" si="1"/>
        <v>553.53508959911699</v>
      </c>
      <c r="L66" s="145">
        <f>IF(C66&lt;=regroupement!$L$9,regroupement!$L$14,0)</f>
        <v>871</v>
      </c>
      <c r="M66" s="146">
        <f t="shared" si="2"/>
        <v>317.46491040088301</v>
      </c>
    </row>
    <row r="67" spans="1:13" x14ac:dyDescent="0.2">
      <c r="A67" s="124">
        <f t="shared" si="3"/>
        <v>0</v>
      </c>
      <c r="B67" s="54">
        <v>59</v>
      </c>
      <c r="C67" s="143">
        <f t="shared" si="4"/>
        <v>44762</v>
      </c>
      <c r="D67" s="142">
        <f>IF($C67&gt;'PAT1'!$L$9,0,VLOOKUP($C67,'PAT1'!J:L,3))</f>
        <v>325.61</v>
      </c>
      <c r="E67" s="142">
        <f>IF($C67&gt;'PAT2'!$L$9,0,VLOOKUP($C67,'PAT2'!J:L,3))</f>
        <v>0</v>
      </c>
      <c r="F67" s="142">
        <f>IF($C67&gt;'PAT3'!$L$9,0,VLOOKUP($C67,'PAT3'!J:L,3))</f>
        <v>0</v>
      </c>
      <c r="G67" s="142">
        <f>VLOOKUP($C67,'OC 1'!J:L,3)</f>
        <v>0</v>
      </c>
      <c r="H67" s="142">
        <f>VLOOKUP($C67,'OC 2'!J:L,3)</f>
        <v>0</v>
      </c>
      <c r="I67" s="142">
        <f>VLOOKUP($C67,'OC 3'!J:L,3)</f>
        <v>26.785800722343875</v>
      </c>
      <c r="J67" s="142">
        <f>IF($C67&gt;'Nouveau crédit'!$L$9,0,VLOOKUP($C67,'Nouveau crédit'!J:L,3))</f>
        <v>200</v>
      </c>
      <c r="K67" s="144">
        <f t="shared" si="1"/>
        <v>552.39580072234389</v>
      </c>
      <c r="L67" s="145">
        <f>IF(C67&lt;=regroupement!$L$9,regroupement!$L$14,0)</f>
        <v>871</v>
      </c>
      <c r="M67" s="146">
        <f t="shared" si="2"/>
        <v>318.60419927765611</v>
      </c>
    </row>
    <row r="68" spans="1:13" x14ac:dyDescent="0.2">
      <c r="A68" s="124">
        <f t="shared" si="3"/>
        <v>0</v>
      </c>
      <c r="B68" s="54">
        <v>60</v>
      </c>
      <c r="C68" s="143">
        <f t="shared" si="4"/>
        <v>44793</v>
      </c>
      <c r="D68" s="142">
        <f>IF($C68&gt;'PAT1'!$L$9,0,VLOOKUP($C68,'PAT1'!J:L,3))</f>
        <v>325.61</v>
      </c>
      <c r="E68" s="142">
        <f>IF($C68&gt;'PAT2'!$L$9,0,VLOOKUP($C68,'PAT2'!J:L,3))</f>
        <v>0</v>
      </c>
      <c r="F68" s="142">
        <f>IF($C68&gt;'PAT3'!$L$9,0,VLOOKUP($C68,'PAT3'!J:L,3))</f>
        <v>0</v>
      </c>
      <c r="G68" s="142">
        <f>VLOOKUP($C68,'OC 1'!J:L,3)</f>
        <v>0</v>
      </c>
      <c r="H68" s="142">
        <f>VLOOKUP($C68,'OC 2'!J:L,3)</f>
        <v>0</v>
      </c>
      <c r="I68" s="142">
        <f>VLOOKUP($C68,'OC 3'!J:L,3)</f>
        <v>25.692992596872621</v>
      </c>
      <c r="J68" s="142">
        <f>IF($C68&gt;'Nouveau crédit'!$L$9,0,VLOOKUP($C68,'Nouveau crédit'!J:L,3))</f>
        <v>200</v>
      </c>
      <c r="K68" s="144">
        <f t="shared" si="1"/>
        <v>551.30299259687263</v>
      </c>
      <c r="L68" s="145">
        <f>IF(C68&lt;=regroupement!$L$9,regroupement!$L$14,0)</f>
        <v>871</v>
      </c>
      <c r="M68" s="146">
        <f t="shared" si="2"/>
        <v>319.69700740312737</v>
      </c>
    </row>
    <row r="69" spans="1:13" x14ac:dyDescent="0.2">
      <c r="A69" s="124">
        <f t="shared" si="3"/>
        <v>0</v>
      </c>
      <c r="B69" s="54">
        <v>61</v>
      </c>
      <c r="C69" s="143">
        <f t="shared" si="4"/>
        <v>44824</v>
      </c>
      <c r="D69" s="142">
        <f>IF($C69&gt;'PAT1'!$L$9,0,VLOOKUP($C69,'PAT1'!J:L,3))</f>
        <v>325.61</v>
      </c>
      <c r="E69" s="142">
        <f>IF($C69&gt;'PAT2'!$L$9,0,VLOOKUP($C69,'PAT2'!J:L,3))</f>
        <v>0</v>
      </c>
      <c r="F69" s="142">
        <f>IF($C69&gt;'PAT3'!$L$9,0,VLOOKUP($C69,'PAT3'!J:L,3))</f>
        <v>0</v>
      </c>
      <c r="G69" s="142">
        <f>VLOOKUP($C69,'OC 1'!J:L,3)</f>
        <v>0</v>
      </c>
      <c r="H69" s="142">
        <f>VLOOKUP($C69,'OC 2'!J:L,3)</f>
        <v>0</v>
      </c>
      <c r="I69" s="142">
        <f>VLOOKUP($C69,'OC 3'!J:L,3)</f>
        <v>25</v>
      </c>
      <c r="J69" s="142">
        <f>IF($C69&gt;'Nouveau crédit'!$L$9,0,VLOOKUP($C69,'Nouveau crédit'!J:L,3))</f>
        <v>200</v>
      </c>
      <c r="K69" s="144">
        <f t="shared" si="1"/>
        <v>550.61</v>
      </c>
      <c r="L69" s="145">
        <f>IF(C69&lt;=regroupement!$L$9,regroupement!$L$14,0)</f>
        <v>871</v>
      </c>
      <c r="M69" s="146">
        <f t="shared" si="2"/>
        <v>320.39</v>
      </c>
    </row>
    <row r="70" spans="1:13" x14ac:dyDescent="0.2">
      <c r="A70" s="124">
        <f t="shared" si="3"/>
        <v>0</v>
      </c>
      <c r="B70" s="54">
        <v>62</v>
      </c>
      <c r="C70" s="143">
        <f t="shared" si="4"/>
        <v>44854</v>
      </c>
      <c r="D70" s="142">
        <f>IF($C70&gt;'PAT1'!$L$9,0,VLOOKUP($C70,'PAT1'!J:L,3))</f>
        <v>325.61</v>
      </c>
      <c r="E70" s="142">
        <f>IF($C70&gt;'PAT2'!$L$9,0,VLOOKUP($C70,'PAT2'!J:L,3))</f>
        <v>0</v>
      </c>
      <c r="F70" s="142">
        <f>IF($C70&gt;'PAT3'!$L$9,0,VLOOKUP($C70,'PAT3'!J:L,3))</f>
        <v>0</v>
      </c>
      <c r="G70" s="142">
        <f>VLOOKUP($C70,'OC 1'!J:L,3)</f>
        <v>0</v>
      </c>
      <c r="H70" s="142">
        <f>VLOOKUP($C70,'OC 2'!J:L,3)</f>
        <v>0</v>
      </c>
      <c r="I70" s="142">
        <f>VLOOKUP($C70,'OC 3'!J:L,3)</f>
        <v>25</v>
      </c>
      <c r="J70" s="142">
        <f>IF($C70&gt;'Nouveau crédit'!$L$9,0,VLOOKUP($C70,'Nouveau crédit'!J:L,3))</f>
        <v>200</v>
      </c>
      <c r="K70" s="144">
        <f t="shared" si="1"/>
        <v>550.61</v>
      </c>
      <c r="L70" s="145">
        <f>IF(C70&lt;=regroupement!$L$9,regroupement!$L$14,0)</f>
        <v>871</v>
      </c>
      <c r="M70" s="146">
        <f t="shared" si="2"/>
        <v>320.39</v>
      </c>
    </row>
    <row r="71" spans="1:13" x14ac:dyDescent="0.2">
      <c r="A71" s="124">
        <f t="shared" si="3"/>
        <v>0</v>
      </c>
      <c r="B71" s="54">
        <v>63</v>
      </c>
      <c r="C71" s="143">
        <f t="shared" si="4"/>
        <v>44885</v>
      </c>
      <c r="D71" s="142">
        <f>IF($C71&gt;'PAT1'!$L$9,0,VLOOKUP($C71,'PAT1'!J:L,3))</f>
        <v>325.61</v>
      </c>
      <c r="E71" s="142">
        <f>IF($C71&gt;'PAT2'!$L$9,0,VLOOKUP($C71,'PAT2'!J:L,3))</f>
        <v>0</v>
      </c>
      <c r="F71" s="142">
        <f>IF($C71&gt;'PAT3'!$L$9,0,VLOOKUP($C71,'PAT3'!J:L,3))</f>
        <v>0</v>
      </c>
      <c r="G71" s="142">
        <f>VLOOKUP($C71,'OC 1'!J:L,3)</f>
        <v>0</v>
      </c>
      <c r="H71" s="142">
        <f>VLOOKUP($C71,'OC 2'!J:L,3)</f>
        <v>0</v>
      </c>
      <c r="I71" s="142">
        <f>VLOOKUP($C71,'OC 3'!J:L,3)</f>
        <v>25</v>
      </c>
      <c r="J71" s="142">
        <f>IF($C71&gt;'Nouveau crédit'!$L$9,0,VLOOKUP($C71,'Nouveau crédit'!J:L,3))</f>
        <v>200</v>
      </c>
      <c r="K71" s="144">
        <f t="shared" si="1"/>
        <v>550.61</v>
      </c>
      <c r="L71" s="145">
        <f>IF(C71&lt;=regroupement!$L$9,regroupement!$L$14,0)</f>
        <v>871</v>
      </c>
      <c r="M71" s="146">
        <f t="shared" si="2"/>
        <v>320.39</v>
      </c>
    </row>
    <row r="72" spans="1:13" x14ac:dyDescent="0.2">
      <c r="A72" s="124">
        <f t="shared" si="3"/>
        <v>0</v>
      </c>
      <c r="B72" s="54">
        <v>64</v>
      </c>
      <c r="C72" s="143">
        <f t="shared" si="4"/>
        <v>44915</v>
      </c>
      <c r="D72" s="142">
        <f>IF($C72&gt;'PAT1'!$L$9,0,VLOOKUP($C72,'PAT1'!J:L,3))</f>
        <v>325.61</v>
      </c>
      <c r="E72" s="142">
        <f>IF($C72&gt;'PAT2'!$L$9,0,VLOOKUP($C72,'PAT2'!J:L,3))</f>
        <v>0</v>
      </c>
      <c r="F72" s="142">
        <f>IF($C72&gt;'PAT3'!$L$9,0,VLOOKUP($C72,'PAT3'!J:L,3))</f>
        <v>0</v>
      </c>
      <c r="G72" s="142">
        <f>VLOOKUP($C72,'OC 1'!J:L,3)</f>
        <v>0</v>
      </c>
      <c r="H72" s="142">
        <f>VLOOKUP($C72,'OC 2'!J:L,3)</f>
        <v>0</v>
      </c>
      <c r="I72" s="142">
        <f>VLOOKUP($C72,'OC 3'!J:L,3)</f>
        <v>25</v>
      </c>
      <c r="J72" s="142">
        <f>IF($C72&gt;'Nouveau crédit'!$L$9,0,VLOOKUP($C72,'Nouveau crédit'!J:L,3))</f>
        <v>200</v>
      </c>
      <c r="K72" s="144">
        <f t="shared" si="1"/>
        <v>550.61</v>
      </c>
      <c r="L72" s="145">
        <f>IF(C72&lt;=regroupement!$L$9,regroupement!$L$14,0)</f>
        <v>871</v>
      </c>
      <c r="M72" s="146">
        <f t="shared" si="2"/>
        <v>320.39</v>
      </c>
    </row>
    <row r="73" spans="1:13" x14ac:dyDescent="0.2">
      <c r="A73" s="124">
        <f t="shared" si="3"/>
        <v>0</v>
      </c>
      <c r="B73" s="54">
        <v>65</v>
      </c>
      <c r="C73" s="143">
        <f t="shared" si="4"/>
        <v>44946</v>
      </c>
      <c r="D73" s="142">
        <f>IF($C73&gt;'PAT1'!$L$9,0,VLOOKUP($C73,'PAT1'!J:L,3))</f>
        <v>325.61</v>
      </c>
      <c r="E73" s="142">
        <f>IF($C73&gt;'PAT2'!$L$9,0,VLOOKUP($C73,'PAT2'!J:L,3))</f>
        <v>0</v>
      </c>
      <c r="F73" s="142">
        <f>IF($C73&gt;'PAT3'!$L$9,0,VLOOKUP($C73,'PAT3'!J:L,3))</f>
        <v>0</v>
      </c>
      <c r="G73" s="142">
        <f>VLOOKUP($C73,'OC 1'!J:L,3)</f>
        <v>0</v>
      </c>
      <c r="H73" s="142">
        <f>VLOOKUP($C73,'OC 2'!J:L,3)</f>
        <v>0</v>
      </c>
      <c r="I73" s="142">
        <f>VLOOKUP($C73,'OC 3'!J:L,3)</f>
        <v>25</v>
      </c>
      <c r="J73" s="142">
        <f>IF($C73&gt;'Nouveau crédit'!$L$9,0,VLOOKUP($C73,'Nouveau crédit'!J:L,3))</f>
        <v>200</v>
      </c>
      <c r="K73" s="144">
        <f t="shared" ref="K73:K136" si="5">SUM(D73:J73)</f>
        <v>550.61</v>
      </c>
      <c r="L73" s="145">
        <f>IF(C73&lt;=regroupement!$L$9,regroupement!$L$14,0)</f>
        <v>871</v>
      </c>
      <c r="M73" s="146">
        <f t="shared" ref="M73:M136" si="6">L73-K73</f>
        <v>320.39</v>
      </c>
    </row>
    <row r="74" spans="1:13" x14ac:dyDescent="0.2">
      <c r="A74" s="124">
        <f t="shared" ref="A74:A137" si="7">IF(M73&lt;0,IF(M74&gt;=0,1,0),0)</f>
        <v>0</v>
      </c>
      <c r="B74" s="54">
        <v>66</v>
      </c>
      <c r="C74" s="143">
        <f t="shared" si="4"/>
        <v>44977</v>
      </c>
      <c r="D74" s="142">
        <f>IF($C74&gt;'PAT1'!$L$9,0,VLOOKUP($C74,'PAT1'!J:L,3))</f>
        <v>325.61</v>
      </c>
      <c r="E74" s="142">
        <f>IF($C74&gt;'PAT2'!$L$9,0,VLOOKUP($C74,'PAT2'!J:L,3))</f>
        <v>0</v>
      </c>
      <c r="F74" s="142">
        <f>IF($C74&gt;'PAT3'!$L$9,0,VLOOKUP($C74,'PAT3'!J:L,3))</f>
        <v>0</v>
      </c>
      <c r="G74" s="142">
        <f>VLOOKUP($C74,'OC 1'!J:L,3)</f>
        <v>0</v>
      </c>
      <c r="H74" s="142">
        <f>VLOOKUP($C74,'OC 2'!J:L,3)</f>
        <v>0</v>
      </c>
      <c r="I74" s="142">
        <f>VLOOKUP($C74,'OC 3'!J:L,3)</f>
        <v>25</v>
      </c>
      <c r="J74" s="142">
        <f>IF($C74&gt;'Nouveau crédit'!$L$9,0,VLOOKUP($C74,'Nouveau crédit'!J:L,3))</f>
        <v>200</v>
      </c>
      <c r="K74" s="144">
        <f t="shared" si="5"/>
        <v>550.61</v>
      </c>
      <c r="L74" s="145">
        <f>IF(C74&lt;=regroupement!$L$9,regroupement!$L$14,0)</f>
        <v>871</v>
      </c>
      <c r="M74" s="146">
        <f t="shared" si="6"/>
        <v>320.39</v>
      </c>
    </row>
    <row r="75" spans="1:13" x14ac:dyDescent="0.2">
      <c r="A75" s="124">
        <f t="shared" si="7"/>
        <v>0</v>
      </c>
      <c r="B75" s="54">
        <v>67</v>
      </c>
      <c r="C75" s="143">
        <f t="shared" ref="C75:C138" si="8">EDATE(C74,1)</f>
        <v>45005</v>
      </c>
      <c r="D75" s="142">
        <f>IF($C75&gt;'PAT1'!$L$9,0,VLOOKUP($C75,'PAT1'!J:L,3))</f>
        <v>325.61</v>
      </c>
      <c r="E75" s="142">
        <f>IF($C75&gt;'PAT2'!$L$9,0,VLOOKUP($C75,'PAT2'!J:L,3))</f>
        <v>0</v>
      </c>
      <c r="F75" s="142">
        <f>IF($C75&gt;'PAT3'!$L$9,0,VLOOKUP($C75,'PAT3'!J:L,3))</f>
        <v>0</v>
      </c>
      <c r="G75" s="142">
        <f>VLOOKUP($C75,'OC 1'!J:L,3)</f>
        <v>0</v>
      </c>
      <c r="H75" s="142">
        <f>VLOOKUP($C75,'OC 2'!J:L,3)</f>
        <v>0</v>
      </c>
      <c r="I75" s="142">
        <f>VLOOKUP($C75,'OC 3'!J:L,3)</f>
        <v>25</v>
      </c>
      <c r="J75" s="142">
        <f>IF($C75&gt;'Nouveau crédit'!$L$9,0,VLOOKUP($C75,'Nouveau crédit'!J:L,3))</f>
        <v>200</v>
      </c>
      <c r="K75" s="144">
        <f t="shared" si="5"/>
        <v>550.61</v>
      </c>
      <c r="L75" s="145">
        <f>IF(C75&lt;=regroupement!$L$9,regroupement!$L$14,0)</f>
        <v>871</v>
      </c>
      <c r="M75" s="146">
        <f t="shared" si="6"/>
        <v>320.39</v>
      </c>
    </row>
    <row r="76" spans="1:13" x14ac:dyDescent="0.2">
      <c r="A76" s="124">
        <f t="shared" si="7"/>
        <v>0</v>
      </c>
      <c r="B76" s="54">
        <v>68</v>
      </c>
      <c r="C76" s="143">
        <f t="shared" si="8"/>
        <v>45036</v>
      </c>
      <c r="D76" s="142">
        <f>IF($C76&gt;'PAT1'!$L$9,0,VLOOKUP($C76,'PAT1'!J:L,3))</f>
        <v>325.61</v>
      </c>
      <c r="E76" s="142">
        <f>IF($C76&gt;'PAT2'!$L$9,0,VLOOKUP($C76,'PAT2'!J:L,3))</f>
        <v>0</v>
      </c>
      <c r="F76" s="142">
        <f>IF($C76&gt;'PAT3'!$L$9,0,VLOOKUP($C76,'PAT3'!J:L,3))</f>
        <v>0</v>
      </c>
      <c r="G76" s="142">
        <f>VLOOKUP($C76,'OC 1'!J:L,3)</f>
        <v>0</v>
      </c>
      <c r="H76" s="142">
        <f>VLOOKUP($C76,'OC 2'!J:L,3)</f>
        <v>0</v>
      </c>
      <c r="I76" s="142">
        <f>VLOOKUP($C76,'OC 3'!J:L,3)</f>
        <v>25</v>
      </c>
      <c r="J76" s="142">
        <f>IF($C76&gt;'Nouveau crédit'!$L$9,0,VLOOKUP($C76,'Nouveau crédit'!J:L,3))</f>
        <v>200</v>
      </c>
      <c r="K76" s="144">
        <f t="shared" si="5"/>
        <v>550.61</v>
      </c>
      <c r="L76" s="145">
        <f>IF(C76&lt;=regroupement!$L$9,regroupement!$L$14,0)</f>
        <v>871</v>
      </c>
      <c r="M76" s="146">
        <f t="shared" si="6"/>
        <v>320.39</v>
      </c>
    </row>
    <row r="77" spans="1:13" x14ac:dyDescent="0.2">
      <c r="A77" s="124">
        <f t="shared" si="7"/>
        <v>0</v>
      </c>
      <c r="B77" s="54">
        <v>69</v>
      </c>
      <c r="C77" s="143">
        <f t="shared" si="8"/>
        <v>45066</v>
      </c>
      <c r="D77" s="142">
        <f>IF($C77&gt;'PAT1'!$L$9,0,VLOOKUP($C77,'PAT1'!J:L,3))</f>
        <v>325.61</v>
      </c>
      <c r="E77" s="142">
        <f>IF($C77&gt;'PAT2'!$L$9,0,VLOOKUP($C77,'PAT2'!J:L,3))</f>
        <v>0</v>
      </c>
      <c r="F77" s="142">
        <f>IF($C77&gt;'PAT3'!$L$9,0,VLOOKUP($C77,'PAT3'!J:L,3))</f>
        <v>0</v>
      </c>
      <c r="G77" s="142">
        <f>VLOOKUP($C77,'OC 1'!J:L,3)</f>
        <v>0</v>
      </c>
      <c r="H77" s="142">
        <f>VLOOKUP($C77,'OC 2'!J:L,3)</f>
        <v>0</v>
      </c>
      <c r="I77" s="142">
        <f>VLOOKUP($C77,'OC 3'!J:L,3)</f>
        <v>25</v>
      </c>
      <c r="J77" s="142">
        <f>IF($C77&gt;'Nouveau crédit'!$L$9,0,VLOOKUP($C77,'Nouveau crédit'!J:L,3))</f>
        <v>200</v>
      </c>
      <c r="K77" s="144">
        <f t="shared" si="5"/>
        <v>550.61</v>
      </c>
      <c r="L77" s="145">
        <f>IF(C77&lt;=regroupement!$L$9,regroupement!$L$14,0)</f>
        <v>871</v>
      </c>
      <c r="M77" s="146">
        <f t="shared" si="6"/>
        <v>320.39</v>
      </c>
    </row>
    <row r="78" spans="1:13" x14ac:dyDescent="0.2">
      <c r="A78" s="124">
        <f t="shared" si="7"/>
        <v>0</v>
      </c>
      <c r="B78" s="54">
        <v>70</v>
      </c>
      <c r="C78" s="143">
        <f t="shared" si="8"/>
        <v>45097</v>
      </c>
      <c r="D78" s="142">
        <f>IF($C78&gt;'PAT1'!$L$9,0,VLOOKUP($C78,'PAT1'!J:L,3))</f>
        <v>325.61</v>
      </c>
      <c r="E78" s="142">
        <f>IF($C78&gt;'PAT2'!$L$9,0,VLOOKUP($C78,'PAT2'!J:L,3))</f>
        <v>0</v>
      </c>
      <c r="F78" s="142">
        <f>IF($C78&gt;'PAT3'!$L$9,0,VLOOKUP($C78,'PAT3'!J:L,3))</f>
        <v>0</v>
      </c>
      <c r="G78" s="142">
        <f>VLOOKUP($C78,'OC 1'!J:L,3)</f>
        <v>0</v>
      </c>
      <c r="H78" s="142">
        <f>VLOOKUP($C78,'OC 2'!J:L,3)</f>
        <v>0</v>
      </c>
      <c r="I78" s="142">
        <f>VLOOKUP($C78,'OC 3'!J:L,3)</f>
        <v>25</v>
      </c>
      <c r="J78" s="142">
        <f>IF($C78&gt;'Nouveau crédit'!$L$9,0,VLOOKUP($C78,'Nouveau crédit'!J:L,3))</f>
        <v>200</v>
      </c>
      <c r="K78" s="144">
        <f t="shared" si="5"/>
        <v>550.61</v>
      </c>
      <c r="L78" s="145">
        <f>IF(C78&lt;=regroupement!$L$9,regroupement!$L$14,0)</f>
        <v>871</v>
      </c>
      <c r="M78" s="146">
        <f t="shared" si="6"/>
        <v>320.39</v>
      </c>
    </row>
    <row r="79" spans="1:13" x14ac:dyDescent="0.2">
      <c r="A79" s="124">
        <f t="shared" si="7"/>
        <v>0</v>
      </c>
      <c r="B79" s="54">
        <v>71</v>
      </c>
      <c r="C79" s="143">
        <f t="shared" si="8"/>
        <v>45127</v>
      </c>
      <c r="D79" s="142">
        <f>IF($C79&gt;'PAT1'!$L$9,0,VLOOKUP($C79,'PAT1'!J:L,3))</f>
        <v>325.61</v>
      </c>
      <c r="E79" s="142">
        <f>IF($C79&gt;'PAT2'!$L$9,0,VLOOKUP($C79,'PAT2'!J:L,3))</f>
        <v>0</v>
      </c>
      <c r="F79" s="142">
        <f>IF($C79&gt;'PAT3'!$L$9,0,VLOOKUP($C79,'PAT3'!J:L,3))</f>
        <v>0</v>
      </c>
      <c r="G79" s="142">
        <f>VLOOKUP($C79,'OC 1'!J:L,3)</f>
        <v>0</v>
      </c>
      <c r="H79" s="142">
        <f>VLOOKUP($C79,'OC 2'!J:L,3)</f>
        <v>0</v>
      </c>
      <c r="I79" s="142">
        <f>VLOOKUP($C79,'OC 3'!J:L,3)</f>
        <v>25</v>
      </c>
      <c r="J79" s="142">
        <f>IF($C79&gt;'Nouveau crédit'!$L$9,0,VLOOKUP($C79,'Nouveau crédit'!J:L,3))</f>
        <v>200</v>
      </c>
      <c r="K79" s="144">
        <f t="shared" si="5"/>
        <v>550.61</v>
      </c>
      <c r="L79" s="145">
        <f>IF(C79&lt;=regroupement!$L$9,regroupement!$L$14,0)</f>
        <v>871</v>
      </c>
      <c r="M79" s="146">
        <f t="shared" si="6"/>
        <v>320.39</v>
      </c>
    </row>
    <row r="80" spans="1:13" x14ac:dyDescent="0.2">
      <c r="A80" s="124">
        <f t="shared" si="7"/>
        <v>0</v>
      </c>
      <c r="B80" s="54">
        <v>72</v>
      </c>
      <c r="C80" s="143">
        <f t="shared" si="8"/>
        <v>45158</v>
      </c>
      <c r="D80" s="142">
        <f>IF($C80&gt;'PAT1'!$L$9,0,VLOOKUP($C80,'PAT1'!J:L,3))</f>
        <v>325.61</v>
      </c>
      <c r="E80" s="142">
        <f>IF($C80&gt;'PAT2'!$L$9,0,VLOOKUP($C80,'PAT2'!J:L,3))</f>
        <v>0</v>
      </c>
      <c r="F80" s="142">
        <f>IF($C80&gt;'PAT3'!$L$9,0,VLOOKUP($C80,'PAT3'!J:L,3))</f>
        <v>0</v>
      </c>
      <c r="G80" s="142">
        <f>VLOOKUP($C80,'OC 1'!J:L,3)</f>
        <v>0</v>
      </c>
      <c r="H80" s="142">
        <f>VLOOKUP($C80,'OC 2'!J:L,3)</f>
        <v>0</v>
      </c>
      <c r="I80" s="142">
        <f>VLOOKUP($C80,'OC 3'!J:L,3)</f>
        <v>25</v>
      </c>
      <c r="J80" s="142">
        <f>IF($C80&gt;'Nouveau crédit'!$L$9,0,VLOOKUP($C80,'Nouveau crédit'!J:L,3))</f>
        <v>200</v>
      </c>
      <c r="K80" s="144">
        <f t="shared" si="5"/>
        <v>550.61</v>
      </c>
      <c r="L80" s="145">
        <f>IF(C80&lt;=regroupement!$L$9,regroupement!$L$14,0)</f>
        <v>871</v>
      </c>
      <c r="M80" s="146">
        <f t="shared" si="6"/>
        <v>320.39</v>
      </c>
    </row>
    <row r="81" spans="1:13" x14ac:dyDescent="0.2">
      <c r="A81" s="124">
        <f t="shared" si="7"/>
        <v>0</v>
      </c>
      <c r="B81" s="54">
        <v>73</v>
      </c>
      <c r="C81" s="143">
        <f t="shared" si="8"/>
        <v>45189</v>
      </c>
      <c r="D81" s="142">
        <f>IF($C81&gt;'PAT1'!$L$9,0,VLOOKUP($C81,'PAT1'!J:L,3))</f>
        <v>325.61</v>
      </c>
      <c r="E81" s="142">
        <f>IF($C81&gt;'PAT2'!$L$9,0,VLOOKUP($C81,'PAT2'!J:L,3))</f>
        <v>0</v>
      </c>
      <c r="F81" s="142">
        <f>IF($C81&gt;'PAT3'!$L$9,0,VLOOKUP($C81,'PAT3'!J:L,3))</f>
        <v>0</v>
      </c>
      <c r="G81" s="142">
        <f>VLOOKUP($C81,'OC 1'!J:L,3)</f>
        <v>0</v>
      </c>
      <c r="H81" s="142">
        <f>VLOOKUP($C81,'OC 2'!J:L,3)</f>
        <v>0</v>
      </c>
      <c r="I81" s="142">
        <f>VLOOKUP($C81,'OC 3'!J:L,3)</f>
        <v>25</v>
      </c>
      <c r="J81" s="142">
        <f>IF($C81&gt;'Nouveau crédit'!$L$9,0,VLOOKUP($C81,'Nouveau crédit'!J:L,3))</f>
        <v>200</v>
      </c>
      <c r="K81" s="144">
        <f t="shared" si="5"/>
        <v>550.61</v>
      </c>
      <c r="L81" s="145">
        <f>IF(C81&lt;=regroupement!$L$9,regroupement!$L$14,0)</f>
        <v>871</v>
      </c>
      <c r="M81" s="146">
        <f t="shared" si="6"/>
        <v>320.39</v>
      </c>
    </row>
    <row r="82" spans="1:13" x14ac:dyDescent="0.2">
      <c r="A82" s="124">
        <f t="shared" si="7"/>
        <v>0</v>
      </c>
      <c r="B82" s="54">
        <v>74</v>
      </c>
      <c r="C82" s="143">
        <f t="shared" si="8"/>
        <v>45219</v>
      </c>
      <c r="D82" s="142">
        <f>IF($C82&gt;'PAT1'!$L$9,0,VLOOKUP($C82,'PAT1'!J:L,3))</f>
        <v>325.61</v>
      </c>
      <c r="E82" s="142">
        <f>IF($C82&gt;'PAT2'!$L$9,0,VLOOKUP($C82,'PAT2'!J:L,3))</f>
        <v>0</v>
      </c>
      <c r="F82" s="142">
        <f>IF($C82&gt;'PAT3'!$L$9,0,VLOOKUP($C82,'PAT3'!J:L,3))</f>
        <v>0</v>
      </c>
      <c r="G82" s="142">
        <f>VLOOKUP($C82,'OC 1'!J:L,3)</f>
        <v>0</v>
      </c>
      <c r="H82" s="142">
        <f>VLOOKUP($C82,'OC 2'!J:L,3)</f>
        <v>0</v>
      </c>
      <c r="I82" s="142">
        <f>VLOOKUP($C82,'OC 3'!J:L,3)</f>
        <v>25</v>
      </c>
      <c r="J82" s="142">
        <f>IF($C82&gt;'Nouveau crédit'!$L$9,0,VLOOKUP($C82,'Nouveau crédit'!J:L,3))</f>
        <v>200</v>
      </c>
      <c r="K82" s="144">
        <f t="shared" si="5"/>
        <v>550.61</v>
      </c>
      <c r="L82" s="145">
        <f>IF(C82&lt;=regroupement!$L$9,regroupement!$L$14,0)</f>
        <v>871</v>
      </c>
      <c r="M82" s="146">
        <f t="shared" si="6"/>
        <v>320.39</v>
      </c>
    </row>
    <row r="83" spans="1:13" x14ac:dyDescent="0.2">
      <c r="A83" s="124">
        <f t="shared" si="7"/>
        <v>0</v>
      </c>
      <c r="B83" s="54">
        <v>75</v>
      </c>
      <c r="C83" s="143">
        <f t="shared" si="8"/>
        <v>45250</v>
      </c>
      <c r="D83" s="142">
        <f>IF($C83&gt;'PAT1'!$L$9,0,VLOOKUP($C83,'PAT1'!J:L,3))</f>
        <v>325.61</v>
      </c>
      <c r="E83" s="142">
        <f>IF($C83&gt;'PAT2'!$L$9,0,VLOOKUP($C83,'PAT2'!J:L,3))</f>
        <v>0</v>
      </c>
      <c r="F83" s="142">
        <f>IF($C83&gt;'PAT3'!$L$9,0,VLOOKUP($C83,'PAT3'!J:L,3))</f>
        <v>0</v>
      </c>
      <c r="G83" s="142">
        <f>VLOOKUP($C83,'OC 1'!J:L,3)</f>
        <v>0</v>
      </c>
      <c r="H83" s="142">
        <f>VLOOKUP($C83,'OC 2'!J:L,3)</f>
        <v>0</v>
      </c>
      <c r="I83" s="142">
        <f>VLOOKUP($C83,'OC 3'!J:L,3)</f>
        <v>25</v>
      </c>
      <c r="J83" s="142">
        <f>IF($C83&gt;'Nouveau crédit'!$L$9,0,VLOOKUP($C83,'Nouveau crédit'!J:L,3))</f>
        <v>200</v>
      </c>
      <c r="K83" s="144">
        <f t="shared" si="5"/>
        <v>550.61</v>
      </c>
      <c r="L83" s="145">
        <f>IF(C83&lt;=regroupement!$L$9,regroupement!$L$14,0)</f>
        <v>871</v>
      </c>
      <c r="M83" s="146">
        <f t="shared" si="6"/>
        <v>320.39</v>
      </c>
    </row>
    <row r="84" spans="1:13" x14ac:dyDescent="0.2">
      <c r="A84" s="124">
        <f t="shared" si="7"/>
        <v>0</v>
      </c>
      <c r="B84" s="54">
        <v>76</v>
      </c>
      <c r="C84" s="143">
        <f t="shared" si="8"/>
        <v>45280</v>
      </c>
      <c r="D84" s="142">
        <f>IF($C84&gt;'PAT1'!$L$9,0,VLOOKUP($C84,'PAT1'!J:L,3))</f>
        <v>325.61</v>
      </c>
      <c r="E84" s="142">
        <f>IF($C84&gt;'PAT2'!$L$9,0,VLOOKUP($C84,'PAT2'!J:L,3))</f>
        <v>0</v>
      </c>
      <c r="F84" s="142">
        <f>IF($C84&gt;'PAT3'!$L$9,0,VLOOKUP($C84,'PAT3'!J:L,3))</f>
        <v>0</v>
      </c>
      <c r="G84" s="142">
        <f>VLOOKUP($C84,'OC 1'!J:L,3)</f>
        <v>0</v>
      </c>
      <c r="H84" s="142">
        <f>VLOOKUP($C84,'OC 2'!J:L,3)</f>
        <v>0</v>
      </c>
      <c r="I84" s="142">
        <f>VLOOKUP($C84,'OC 3'!J:L,3)</f>
        <v>25</v>
      </c>
      <c r="J84" s="142">
        <f>IF($C84&gt;'Nouveau crédit'!$L$9,0,VLOOKUP($C84,'Nouveau crédit'!J:L,3))</f>
        <v>200</v>
      </c>
      <c r="K84" s="144">
        <f t="shared" si="5"/>
        <v>550.61</v>
      </c>
      <c r="L84" s="145">
        <f>IF(C84&lt;=regroupement!$L$9,regroupement!$L$14,0)</f>
        <v>871</v>
      </c>
      <c r="M84" s="146">
        <f t="shared" si="6"/>
        <v>320.39</v>
      </c>
    </row>
    <row r="85" spans="1:13" x14ac:dyDescent="0.2">
      <c r="A85" s="124">
        <f t="shared" si="7"/>
        <v>0</v>
      </c>
      <c r="B85" s="54">
        <v>77</v>
      </c>
      <c r="C85" s="143">
        <f t="shared" si="8"/>
        <v>45311</v>
      </c>
      <c r="D85" s="142">
        <f>IF($C85&gt;'PAT1'!$L$9,0,VLOOKUP($C85,'PAT1'!J:L,3))</f>
        <v>325.61</v>
      </c>
      <c r="E85" s="142">
        <f>IF($C85&gt;'PAT2'!$L$9,0,VLOOKUP($C85,'PAT2'!J:L,3))</f>
        <v>0</v>
      </c>
      <c r="F85" s="142">
        <f>IF($C85&gt;'PAT3'!$L$9,0,VLOOKUP($C85,'PAT3'!J:L,3))</f>
        <v>0</v>
      </c>
      <c r="G85" s="142">
        <f>VLOOKUP($C85,'OC 1'!J:L,3)</f>
        <v>0</v>
      </c>
      <c r="H85" s="142">
        <f>VLOOKUP($C85,'OC 2'!J:L,3)</f>
        <v>0</v>
      </c>
      <c r="I85" s="142">
        <f>VLOOKUP($C85,'OC 3'!J:L,3)</f>
        <v>25</v>
      </c>
      <c r="J85" s="142">
        <f>IF($C85&gt;'Nouveau crédit'!$L$9,0,VLOOKUP($C85,'Nouveau crédit'!J:L,3))</f>
        <v>200</v>
      </c>
      <c r="K85" s="144">
        <f t="shared" si="5"/>
        <v>550.61</v>
      </c>
      <c r="L85" s="145">
        <f>IF(C85&lt;=regroupement!$L$9,regroupement!$L$14,0)</f>
        <v>871</v>
      </c>
      <c r="M85" s="146">
        <f t="shared" si="6"/>
        <v>320.39</v>
      </c>
    </row>
    <row r="86" spans="1:13" x14ac:dyDescent="0.2">
      <c r="A86" s="124">
        <f t="shared" si="7"/>
        <v>0</v>
      </c>
      <c r="B86" s="54">
        <v>78</v>
      </c>
      <c r="C86" s="143">
        <f t="shared" si="8"/>
        <v>45342</v>
      </c>
      <c r="D86" s="142">
        <f>IF($C86&gt;'PAT1'!$L$9,0,VLOOKUP($C86,'PAT1'!J:L,3))</f>
        <v>325.61</v>
      </c>
      <c r="E86" s="142">
        <f>IF($C86&gt;'PAT2'!$L$9,0,VLOOKUP($C86,'PAT2'!J:L,3))</f>
        <v>0</v>
      </c>
      <c r="F86" s="142">
        <f>IF($C86&gt;'PAT3'!$L$9,0,VLOOKUP($C86,'PAT3'!J:L,3))</f>
        <v>0</v>
      </c>
      <c r="G86" s="142">
        <f>VLOOKUP($C86,'OC 1'!J:L,3)</f>
        <v>0</v>
      </c>
      <c r="H86" s="142">
        <f>VLOOKUP($C86,'OC 2'!J:L,3)</f>
        <v>0</v>
      </c>
      <c r="I86" s="142">
        <f>VLOOKUP($C86,'OC 3'!J:L,3)</f>
        <v>25</v>
      </c>
      <c r="J86" s="142">
        <f>IF($C86&gt;'Nouveau crédit'!$L$9,0,VLOOKUP($C86,'Nouveau crédit'!J:L,3))</f>
        <v>200</v>
      </c>
      <c r="K86" s="144">
        <f t="shared" si="5"/>
        <v>550.61</v>
      </c>
      <c r="L86" s="145">
        <f>IF(C86&lt;=regroupement!$L$9,regroupement!$L$14,0)</f>
        <v>871</v>
      </c>
      <c r="M86" s="146">
        <f t="shared" si="6"/>
        <v>320.39</v>
      </c>
    </row>
    <row r="87" spans="1:13" x14ac:dyDescent="0.2">
      <c r="A87" s="124">
        <f t="shared" si="7"/>
        <v>0</v>
      </c>
      <c r="B87" s="54">
        <v>79</v>
      </c>
      <c r="C87" s="143">
        <f t="shared" si="8"/>
        <v>45371</v>
      </c>
      <c r="D87" s="142">
        <f>IF($C87&gt;'PAT1'!$L$9,0,VLOOKUP($C87,'PAT1'!J:L,3))</f>
        <v>325.61</v>
      </c>
      <c r="E87" s="142">
        <f>IF($C87&gt;'PAT2'!$L$9,0,VLOOKUP($C87,'PAT2'!J:L,3))</f>
        <v>0</v>
      </c>
      <c r="F87" s="142">
        <f>IF($C87&gt;'PAT3'!$L$9,0,VLOOKUP($C87,'PAT3'!J:L,3))</f>
        <v>0</v>
      </c>
      <c r="G87" s="142">
        <f>VLOOKUP($C87,'OC 1'!J:L,3)</f>
        <v>0</v>
      </c>
      <c r="H87" s="142">
        <f>VLOOKUP($C87,'OC 2'!J:L,3)</f>
        <v>0</v>
      </c>
      <c r="I87" s="142">
        <f>VLOOKUP($C87,'OC 3'!J:L,3)</f>
        <v>25</v>
      </c>
      <c r="J87" s="142">
        <f>IF($C87&gt;'Nouveau crédit'!$L$9,0,VLOOKUP($C87,'Nouveau crédit'!J:L,3))</f>
        <v>200</v>
      </c>
      <c r="K87" s="144">
        <f t="shared" si="5"/>
        <v>550.61</v>
      </c>
      <c r="L87" s="145">
        <f>IF(C87&lt;=regroupement!$L$9,regroupement!$L$14,0)</f>
        <v>871</v>
      </c>
      <c r="M87" s="146">
        <f t="shared" si="6"/>
        <v>320.39</v>
      </c>
    </row>
    <row r="88" spans="1:13" x14ac:dyDescent="0.2">
      <c r="A88" s="124">
        <f t="shared" si="7"/>
        <v>0</v>
      </c>
      <c r="B88" s="54">
        <v>80</v>
      </c>
      <c r="C88" s="143">
        <f t="shared" si="8"/>
        <v>45402</v>
      </c>
      <c r="D88" s="142">
        <f>IF($C88&gt;'PAT1'!$L$9,0,VLOOKUP($C88,'PAT1'!J:L,3))</f>
        <v>325.61</v>
      </c>
      <c r="E88" s="142">
        <f>IF($C88&gt;'PAT2'!$L$9,0,VLOOKUP($C88,'PAT2'!J:L,3))</f>
        <v>0</v>
      </c>
      <c r="F88" s="142">
        <f>IF($C88&gt;'PAT3'!$L$9,0,VLOOKUP($C88,'PAT3'!J:L,3))</f>
        <v>0</v>
      </c>
      <c r="G88" s="142">
        <f>VLOOKUP($C88,'OC 1'!J:L,3)</f>
        <v>0</v>
      </c>
      <c r="H88" s="142">
        <f>VLOOKUP($C88,'OC 2'!J:L,3)</f>
        <v>0</v>
      </c>
      <c r="I88" s="142">
        <f>VLOOKUP($C88,'OC 3'!J:L,3)</f>
        <v>25</v>
      </c>
      <c r="J88" s="142">
        <f>IF($C88&gt;'Nouveau crédit'!$L$9,0,VLOOKUP($C88,'Nouveau crédit'!J:L,3))</f>
        <v>200</v>
      </c>
      <c r="K88" s="144">
        <f t="shared" si="5"/>
        <v>550.61</v>
      </c>
      <c r="L88" s="145">
        <f>IF(C88&lt;=regroupement!$L$9,regroupement!$L$14,0)</f>
        <v>871</v>
      </c>
      <c r="M88" s="146">
        <f t="shared" si="6"/>
        <v>320.39</v>
      </c>
    </row>
    <row r="89" spans="1:13" x14ac:dyDescent="0.2">
      <c r="A89" s="124">
        <f t="shared" si="7"/>
        <v>0</v>
      </c>
      <c r="B89" s="54">
        <v>81</v>
      </c>
      <c r="C89" s="143">
        <f t="shared" si="8"/>
        <v>45432</v>
      </c>
      <c r="D89" s="142">
        <f>IF($C89&gt;'PAT1'!$L$9,0,VLOOKUP($C89,'PAT1'!J:L,3))</f>
        <v>325.61</v>
      </c>
      <c r="E89" s="142">
        <f>IF($C89&gt;'PAT2'!$L$9,0,VLOOKUP($C89,'PAT2'!J:L,3))</f>
        <v>0</v>
      </c>
      <c r="F89" s="142">
        <f>IF($C89&gt;'PAT3'!$L$9,0,VLOOKUP($C89,'PAT3'!J:L,3))</f>
        <v>0</v>
      </c>
      <c r="G89" s="142">
        <f>VLOOKUP($C89,'OC 1'!J:L,3)</f>
        <v>0</v>
      </c>
      <c r="H89" s="142">
        <f>VLOOKUP($C89,'OC 2'!J:L,3)</f>
        <v>0</v>
      </c>
      <c r="I89" s="142">
        <f>VLOOKUP($C89,'OC 3'!J:L,3)</f>
        <v>25</v>
      </c>
      <c r="J89" s="142">
        <f>IF($C89&gt;'Nouveau crédit'!$L$9,0,VLOOKUP($C89,'Nouveau crédit'!J:L,3))</f>
        <v>200</v>
      </c>
      <c r="K89" s="144">
        <f t="shared" si="5"/>
        <v>550.61</v>
      </c>
      <c r="L89" s="145">
        <f>IF(C89&lt;=regroupement!$L$9,regroupement!$L$14,0)</f>
        <v>871</v>
      </c>
      <c r="M89" s="146">
        <f t="shared" si="6"/>
        <v>320.39</v>
      </c>
    </row>
    <row r="90" spans="1:13" x14ac:dyDescent="0.2">
      <c r="A90" s="124">
        <f t="shared" si="7"/>
        <v>0</v>
      </c>
      <c r="B90" s="54">
        <v>82</v>
      </c>
      <c r="C90" s="143">
        <f t="shared" si="8"/>
        <v>45463</v>
      </c>
      <c r="D90" s="142">
        <f>IF($C90&gt;'PAT1'!$L$9,0,VLOOKUP($C90,'PAT1'!J:L,3))</f>
        <v>325.61</v>
      </c>
      <c r="E90" s="142">
        <f>IF($C90&gt;'PAT2'!$L$9,0,VLOOKUP($C90,'PAT2'!J:L,3))</f>
        <v>0</v>
      </c>
      <c r="F90" s="142">
        <f>IF($C90&gt;'PAT3'!$L$9,0,VLOOKUP($C90,'PAT3'!J:L,3))</f>
        <v>0</v>
      </c>
      <c r="G90" s="142">
        <f>VLOOKUP($C90,'OC 1'!J:L,3)</f>
        <v>0</v>
      </c>
      <c r="H90" s="142">
        <f>VLOOKUP($C90,'OC 2'!J:L,3)</f>
        <v>0</v>
      </c>
      <c r="I90" s="142">
        <f>VLOOKUP($C90,'OC 3'!J:L,3)</f>
        <v>21.389276726715391</v>
      </c>
      <c r="J90" s="142">
        <f>IF($C90&gt;'Nouveau crédit'!$L$9,0,VLOOKUP($C90,'Nouveau crédit'!J:L,3))</f>
        <v>200</v>
      </c>
      <c r="K90" s="144">
        <f t="shared" si="5"/>
        <v>546.99927672671538</v>
      </c>
      <c r="L90" s="145">
        <f>IF(C90&lt;=regroupement!$L$9,regroupement!$L$14,0)</f>
        <v>871</v>
      </c>
      <c r="M90" s="146">
        <f t="shared" si="6"/>
        <v>324.00072327328462</v>
      </c>
    </row>
    <row r="91" spans="1:13" x14ac:dyDescent="0.2">
      <c r="A91" s="124">
        <f t="shared" si="7"/>
        <v>0</v>
      </c>
      <c r="B91" s="54">
        <v>83</v>
      </c>
      <c r="C91" s="143">
        <f t="shared" si="8"/>
        <v>45493</v>
      </c>
      <c r="D91" s="142">
        <f>IF($C91&gt;'PAT1'!$L$9,0,VLOOKUP($C91,'PAT1'!J:L,3))</f>
        <v>325.61</v>
      </c>
      <c r="E91" s="142">
        <f>IF($C91&gt;'PAT2'!$L$9,0,VLOOKUP($C91,'PAT2'!J:L,3))</f>
        <v>0</v>
      </c>
      <c r="F91" s="142">
        <f>IF($C91&gt;'PAT3'!$L$9,0,VLOOKUP($C91,'PAT3'!J:L,3))</f>
        <v>0</v>
      </c>
      <c r="G91" s="142">
        <f>VLOOKUP($C91,'OC 1'!J:L,3)</f>
        <v>0</v>
      </c>
      <c r="H91" s="142">
        <f>VLOOKUP($C91,'OC 2'!J:L,3)</f>
        <v>0</v>
      </c>
      <c r="I91" s="142">
        <f>VLOOKUP($C91,'OC 3'!J:L,3)</f>
        <v>0</v>
      </c>
      <c r="J91" s="142">
        <f>IF($C91&gt;'Nouveau crédit'!$L$9,0,VLOOKUP($C91,'Nouveau crédit'!J:L,3))</f>
        <v>200</v>
      </c>
      <c r="K91" s="144">
        <f t="shared" si="5"/>
        <v>525.61</v>
      </c>
      <c r="L91" s="145">
        <f>IF(C91&lt;=regroupement!$L$9,regroupement!$L$14,0)</f>
        <v>871</v>
      </c>
      <c r="M91" s="146">
        <f t="shared" si="6"/>
        <v>345.39</v>
      </c>
    </row>
    <row r="92" spans="1:13" x14ac:dyDescent="0.2">
      <c r="A92" s="124">
        <f t="shared" si="7"/>
        <v>0</v>
      </c>
      <c r="B92" s="54">
        <v>84</v>
      </c>
      <c r="C92" s="143">
        <f t="shared" si="8"/>
        <v>45524</v>
      </c>
      <c r="D92" s="142">
        <f>IF($C92&gt;'PAT1'!$L$9,0,VLOOKUP($C92,'PAT1'!J:L,3))</f>
        <v>325.61</v>
      </c>
      <c r="E92" s="142">
        <f>IF($C92&gt;'PAT2'!$L$9,0,VLOOKUP($C92,'PAT2'!J:L,3))</f>
        <v>0</v>
      </c>
      <c r="F92" s="142">
        <f>IF($C92&gt;'PAT3'!$L$9,0,VLOOKUP($C92,'PAT3'!J:L,3))</f>
        <v>0</v>
      </c>
      <c r="G92" s="142">
        <f>VLOOKUP($C92,'OC 1'!J:L,3)</f>
        <v>0</v>
      </c>
      <c r="H92" s="142">
        <f>VLOOKUP($C92,'OC 2'!J:L,3)</f>
        <v>0</v>
      </c>
      <c r="I92" s="142">
        <f>VLOOKUP($C92,'OC 3'!J:L,3)</f>
        <v>0</v>
      </c>
      <c r="J92" s="142">
        <f>IF($C92&gt;'Nouveau crédit'!$L$9,0,VLOOKUP($C92,'Nouveau crédit'!J:L,3))</f>
        <v>200</v>
      </c>
      <c r="K92" s="144">
        <f t="shared" si="5"/>
        <v>525.61</v>
      </c>
      <c r="L92" s="145">
        <f>IF(C92&lt;=regroupement!$L$9,regroupement!$L$14,0)</f>
        <v>871</v>
      </c>
      <c r="M92" s="146">
        <f t="shared" si="6"/>
        <v>345.39</v>
      </c>
    </row>
    <row r="93" spans="1:13" x14ac:dyDescent="0.2">
      <c r="A93" s="124">
        <f t="shared" si="7"/>
        <v>0</v>
      </c>
      <c r="B93" s="54">
        <v>85</v>
      </c>
      <c r="C93" s="143">
        <f t="shared" si="8"/>
        <v>45555</v>
      </c>
      <c r="D93" s="142">
        <f>IF($C93&gt;'PAT1'!$L$9,0,VLOOKUP($C93,'PAT1'!J:L,3))</f>
        <v>325.61</v>
      </c>
      <c r="E93" s="142">
        <f>IF($C93&gt;'PAT2'!$L$9,0,VLOOKUP($C93,'PAT2'!J:L,3))</f>
        <v>0</v>
      </c>
      <c r="F93" s="142">
        <f>IF($C93&gt;'PAT3'!$L$9,0,VLOOKUP($C93,'PAT3'!J:L,3))</f>
        <v>0</v>
      </c>
      <c r="G93" s="142">
        <f>VLOOKUP($C93,'OC 1'!J:L,3)</f>
        <v>0</v>
      </c>
      <c r="H93" s="142">
        <f>VLOOKUP($C93,'OC 2'!J:L,3)</f>
        <v>0</v>
      </c>
      <c r="I93" s="142">
        <f>VLOOKUP($C93,'OC 3'!J:L,3)</f>
        <v>0</v>
      </c>
      <c r="J93" s="142">
        <f>IF($C93&gt;'Nouveau crédit'!$L$9,0,VLOOKUP($C93,'Nouveau crédit'!J:L,3))</f>
        <v>200</v>
      </c>
      <c r="K93" s="144">
        <f t="shared" si="5"/>
        <v>525.61</v>
      </c>
      <c r="L93" s="145">
        <f>IF(C93&lt;=regroupement!$L$9,regroupement!$L$14,0)</f>
        <v>871</v>
      </c>
      <c r="M93" s="146">
        <f t="shared" si="6"/>
        <v>345.39</v>
      </c>
    </row>
    <row r="94" spans="1:13" x14ac:dyDescent="0.2">
      <c r="A94" s="124">
        <f t="shared" si="7"/>
        <v>0</v>
      </c>
      <c r="B94" s="54">
        <v>86</v>
      </c>
      <c r="C94" s="143">
        <f t="shared" si="8"/>
        <v>45585</v>
      </c>
      <c r="D94" s="142">
        <f>IF($C94&gt;'PAT1'!$L$9,0,VLOOKUP($C94,'PAT1'!J:L,3))</f>
        <v>325.61</v>
      </c>
      <c r="E94" s="142">
        <f>IF($C94&gt;'PAT2'!$L$9,0,VLOOKUP($C94,'PAT2'!J:L,3))</f>
        <v>0</v>
      </c>
      <c r="F94" s="142">
        <f>IF($C94&gt;'PAT3'!$L$9,0,VLOOKUP($C94,'PAT3'!J:L,3))</f>
        <v>0</v>
      </c>
      <c r="G94" s="142">
        <f>VLOOKUP($C94,'OC 1'!J:L,3)</f>
        <v>0</v>
      </c>
      <c r="H94" s="142">
        <f>VLOOKUP($C94,'OC 2'!J:L,3)</f>
        <v>0</v>
      </c>
      <c r="I94" s="142">
        <f>VLOOKUP($C94,'OC 3'!J:L,3)</f>
        <v>0</v>
      </c>
      <c r="J94" s="142">
        <f>IF($C94&gt;'Nouveau crédit'!$L$9,0,VLOOKUP($C94,'Nouveau crédit'!J:L,3))</f>
        <v>200</v>
      </c>
      <c r="K94" s="144">
        <f t="shared" si="5"/>
        <v>525.61</v>
      </c>
      <c r="L94" s="145">
        <f>IF(C94&lt;=regroupement!$L$9,regroupement!$L$14,0)</f>
        <v>871</v>
      </c>
      <c r="M94" s="146">
        <f t="shared" si="6"/>
        <v>345.39</v>
      </c>
    </row>
    <row r="95" spans="1:13" x14ac:dyDescent="0.2">
      <c r="A95" s="124">
        <f t="shared" si="7"/>
        <v>0</v>
      </c>
      <c r="B95" s="54">
        <v>87</v>
      </c>
      <c r="C95" s="143">
        <f t="shared" si="8"/>
        <v>45616</v>
      </c>
      <c r="D95" s="142">
        <f>IF($C95&gt;'PAT1'!$L$9,0,VLOOKUP($C95,'PAT1'!J:L,3))</f>
        <v>325.61</v>
      </c>
      <c r="E95" s="142">
        <f>IF($C95&gt;'PAT2'!$L$9,0,VLOOKUP($C95,'PAT2'!J:L,3))</f>
        <v>0</v>
      </c>
      <c r="F95" s="142">
        <f>IF($C95&gt;'PAT3'!$L$9,0,VLOOKUP($C95,'PAT3'!J:L,3))</f>
        <v>0</v>
      </c>
      <c r="G95" s="142">
        <f>VLOOKUP($C95,'OC 1'!J:L,3)</f>
        <v>0</v>
      </c>
      <c r="H95" s="142">
        <f>VLOOKUP($C95,'OC 2'!J:L,3)</f>
        <v>0</v>
      </c>
      <c r="I95" s="142">
        <f>VLOOKUP($C95,'OC 3'!J:L,3)</f>
        <v>0</v>
      </c>
      <c r="J95" s="142">
        <f>IF($C95&gt;'Nouveau crédit'!$L$9,0,VLOOKUP($C95,'Nouveau crédit'!J:L,3))</f>
        <v>200</v>
      </c>
      <c r="K95" s="144">
        <f t="shared" si="5"/>
        <v>525.61</v>
      </c>
      <c r="L95" s="145">
        <f>IF(C95&lt;=regroupement!$L$9,regroupement!$L$14,0)</f>
        <v>871</v>
      </c>
      <c r="M95" s="146">
        <f t="shared" si="6"/>
        <v>345.39</v>
      </c>
    </row>
    <row r="96" spans="1:13" x14ac:dyDescent="0.2">
      <c r="A96" s="124">
        <f t="shared" si="7"/>
        <v>0</v>
      </c>
      <c r="B96" s="54">
        <v>88</v>
      </c>
      <c r="C96" s="143">
        <f t="shared" si="8"/>
        <v>45646</v>
      </c>
      <c r="D96" s="142">
        <f>IF($C96&gt;'PAT1'!$L$9,0,VLOOKUP($C96,'PAT1'!J:L,3))</f>
        <v>325.61</v>
      </c>
      <c r="E96" s="142">
        <f>IF($C96&gt;'PAT2'!$L$9,0,VLOOKUP($C96,'PAT2'!J:L,3))</f>
        <v>0</v>
      </c>
      <c r="F96" s="142">
        <f>IF($C96&gt;'PAT3'!$L$9,0,VLOOKUP($C96,'PAT3'!J:L,3))</f>
        <v>0</v>
      </c>
      <c r="G96" s="142">
        <f>VLOOKUP($C96,'OC 1'!J:L,3)</f>
        <v>0</v>
      </c>
      <c r="H96" s="142">
        <f>VLOOKUP($C96,'OC 2'!J:L,3)</f>
        <v>0</v>
      </c>
      <c r="I96" s="142">
        <f>VLOOKUP($C96,'OC 3'!J:L,3)</f>
        <v>0</v>
      </c>
      <c r="J96" s="142">
        <f>IF($C96&gt;'Nouveau crédit'!$L$9,0,VLOOKUP($C96,'Nouveau crédit'!J:L,3))</f>
        <v>200</v>
      </c>
      <c r="K96" s="144">
        <f t="shared" si="5"/>
        <v>525.61</v>
      </c>
      <c r="L96" s="145">
        <f>IF(C96&lt;=regroupement!$L$9,regroupement!$L$14,0)</f>
        <v>871</v>
      </c>
      <c r="M96" s="146">
        <f t="shared" si="6"/>
        <v>345.39</v>
      </c>
    </row>
    <row r="97" spans="1:13" x14ac:dyDescent="0.2">
      <c r="A97" s="124">
        <f t="shared" si="7"/>
        <v>0</v>
      </c>
      <c r="B97" s="54">
        <v>89</v>
      </c>
      <c r="C97" s="143">
        <f t="shared" si="8"/>
        <v>45677</v>
      </c>
      <c r="D97" s="142">
        <f>IF($C97&gt;'PAT1'!$L$9,0,VLOOKUP($C97,'PAT1'!J:L,3))</f>
        <v>325.61</v>
      </c>
      <c r="E97" s="142">
        <f>IF($C97&gt;'PAT2'!$L$9,0,VLOOKUP($C97,'PAT2'!J:L,3))</f>
        <v>0</v>
      </c>
      <c r="F97" s="142">
        <f>IF($C97&gt;'PAT3'!$L$9,0,VLOOKUP($C97,'PAT3'!J:L,3))</f>
        <v>0</v>
      </c>
      <c r="G97" s="142">
        <f>VLOOKUP($C97,'OC 1'!J:L,3)</f>
        <v>0</v>
      </c>
      <c r="H97" s="142">
        <f>VLOOKUP($C97,'OC 2'!J:L,3)</f>
        <v>0</v>
      </c>
      <c r="I97" s="142">
        <f>VLOOKUP($C97,'OC 3'!J:L,3)</f>
        <v>0</v>
      </c>
      <c r="J97" s="142">
        <f>IF($C97&gt;'Nouveau crédit'!$L$9,0,VLOOKUP($C97,'Nouveau crédit'!J:L,3))</f>
        <v>200</v>
      </c>
      <c r="K97" s="144">
        <f t="shared" si="5"/>
        <v>525.61</v>
      </c>
      <c r="L97" s="145">
        <f>IF(C97&lt;=regroupement!$L$9,regroupement!$L$14,0)</f>
        <v>871</v>
      </c>
      <c r="M97" s="146">
        <f t="shared" si="6"/>
        <v>345.39</v>
      </c>
    </row>
    <row r="98" spans="1:13" x14ac:dyDescent="0.2">
      <c r="A98" s="124">
        <f t="shared" si="7"/>
        <v>0</v>
      </c>
      <c r="B98" s="54">
        <v>90</v>
      </c>
      <c r="C98" s="143">
        <f t="shared" si="8"/>
        <v>45708</v>
      </c>
      <c r="D98" s="142">
        <f>IF($C98&gt;'PAT1'!$L$9,0,VLOOKUP($C98,'PAT1'!J:L,3))</f>
        <v>325.61</v>
      </c>
      <c r="E98" s="142">
        <f>IF($C98&gt;'PAT2'!$L$9,0,VLOOKUP($C98,'PAT2'!J:L,3))</f>
        <v>0</v>
      </c>
      <c r="F98" s="142">
        <f>IF($C98&gt;'PAT3'!$L$9,0,VLOOKUP($C98,'PAT3'!J:L,3))</f>
        <v>0</v>
      </c>
      <c r="G98" s="142">
        <f>VLOOKUP($C98,'OC 1'!J:L,3)</f>
        <v>0</v>
      </c>
      <c r="H98" s="142">
        <f>VLOOKUP($C98,'OC 2'!J:L,3)</f>
        <v>0</v>
      </c>
      <c r="I98" s="142">
        <f>VLOOKUP($C98,'OC 3'!J:L,3)</f>
        <v>0</v>
      </c>
      <c r="J98" s="142">
        <f>IF($C98&gt;'Nouveau crédit'!$L$9,0,VLOOKUP($C98,'Nouveau crédit'!J:L,3))</f>
        <v>200</v>
      </c>
      <c r="K98" s="144">
        <f t="shared" si="5"/>
        <v>525.61</v>
      </c>
      <c r="L98" s="145">
        <f>IF(C98&lt;=regroupement!$L$9,regroupement!$L$14,0)</f>
        <v>871</v>
      </c>
      <c r="M98" s="146">
        <f t="shared" si="6"/>
        <v>345.39</v>
      </c>
    </row>
    <row r="99" spans="1:13" x14ac:dyDescent="0.2">
      <c r="A99" s="124">
        <f t="shared" si="7"/>
        <v>0</v>
      </c>
      <c r="B99" s="54">
        <v>91</v>
      </c>
      <c r="C99" s="143">
        <f t="shared" si="8"/>
        <v>45736</v>
      </c>
      <c r="D99" s="142">
        <f>IF($C99&gt;'PAT1'!$L$9,0,VLOOKUP($C99,'PAT1'!J:L,3))</f>
        <v>325.61</v>
      </c>
      <c r="E99" s="142">
        <f>IF($C99&gt;'PAT2'!$L$9,0,VLOOKUP($C99,'PAT2'!J:L,3))</f>
        <v>0</v>
      </c>
      <c r="F99" s="142">
        <f>IF($C99&gt;'PAT3'!$L$9,0,VLOOKUP($C99,'PAT3'!J:L,3))</f>
        <v>0</v>
      </c>
      <c r="G99" s="142">
        <f>VLOOKUP($C99,'OC 1'!J:L,3)</f>
        <v>0</v>
      </c>
      <c r="H99" s="142">
        <f>VLOOKUP($C99,'OC 2'!J:L,3)</f>
        <v>0</v>
      </c>
      <c r="I99" s="142">
        <f>VLOOKUP($C99,'OC 3'!J:L,3)</f>
        <v>0</v>
      </c>
      <c r="J99" s="142">
        <f>IF($C99&gt;'Nouveau crédit'!$L$9,0,VLOOKUP($C99,'Nouveau crédit'!J:L,3))</f>
        <v>200</v>
      </c>
      <c r="K99" s="144">
        <f t="shared" si="5"/>
        <v>525.61</v>
      </c>
      <c r="L99" s="145">
        <f>IF(C99&lt;=regroupement!$L$9,regroupement!$L$14,0)</f>
        <v>871</v>
      </c>
      <c r="M99" s="146">
        <f t="shared" si="6"/>
        <v>345.39</v>
      </c>
    </row>
    <row r="100" spans="1:13" x14ac:dyDescent="0.2">
      <c r="A100" s="124">
        <f t="shared" si="7"/>
        <v>0</v>
      </c>
      <c r="B100" s="54">
        <v>92</v>
      </c>
      <c r="C100" s="143">
        <f t="shared" si="8"/>
        <v>45767</v>
      </c>
      <c r="D100" s="142">
        <f>IF($C100&gt;'PAT1'!$L$9,0,VLOOKUP($C100,'PAT1'!J:L,3))</f>
        <v>325.61</v>
      </c>
      <c r="E100" s="142">
        <f>IF($C100&gt;'PAT2'!$L$9,0,VLOOKUP($C100,'PAT2'!J:L,3))</f>
        <v>0</v>
      </c>
      <c r="F100" s="142">
        <f>IF($C100&gt;'PAT3'!$L$9,0,VLOOKUP($C100,'PAT3'!J:L,3))</f>
        <v>0</v>
      </c>
      <c r="G100" s="142">
        <f>VLOOKUP($C100,'OC 1'!J:L,3)</f>
        <v>0</v>
      </c>
      <c r="H100" s="142">
        <f>VLOOKUP($C100,'OC 2'!J:L,3)</f>
        <v>0</v>
      </c>
      <c r="I100" s="142">
        <f>VLOOKUP($C100,'OC 3'!J:L,3)</f>
        <v>0</v>
      </c>
      <c r="J100" s="142">
        <f>IF($C100&gt;'Nouveau crédit'!$L$9,0,VLOOKUP($C100,'Nouveau crédit'!J:L,3))</f>
        <v>200</v>
      </c>
      <c r="K100" s="144">
        <f t="shared" si="5"/>
        <v>525.61</v>
      </c>
      <c r="L100" s="145">
        <f>IF(C100&lt;=regroupement!$L$9,regroupement!$L$14,0)</f>
        <v>871</v>
      </c>
      <c r="M100" s="146">
        <f t="shared" si="6"/>
        <v>345.39</v>
      </c>
    </row>
    <row r="101" spans="1:13" x14ac:dyDescent="0.2">
      <c r="A101" s="124">
        <f t="shared" si="7"/>
        <v>0</v>
      </c>
      <c r="B101" s="54">
        <v>93</v>
      </c>
      <c r="C101" s="143">
        <f t="shared" si="8"/>
        <v>45797</v>
      </c>
      <c r="D101" s="142">
        <f>IF($C101&gt;'PAT1'!$L$9,0,VLOOKUP($C101,'PAT1'!J:L,3))</f>
        <v>325.61</v>
      </c>
      <c r="E101" s="142">
        <f>IF($C101&gt;'PAT2'!$L$9,0,VLOOKUP($C101,'PAT2'!J:L,3))</f>
        <v>0</v>
      </c>
      <c r="F101" s="142">
        <f>IF($C101&gt;'PAT3'!$L$9,0,VLOOKUP($C101,'PAT3'!J:L,3))</f>
        <v>0</v>
      </c>
      <c r="G101" s="142">
        <f>VLOOKUP($C101,'OC 1'!J:L,3)</f>
        <v>0</v>
      </c>
      <c r="H101" s="142">
        <f>VLOOKUP($C101,'OC 2'!J:L,3)</f>
        <v>0</v>
      </c>
      <c r="I101" s="142">
        <f>VLOOKUP($C101,'OC 3'!J:L,3)</f>
        <v>0</v>
      </c>
      <c r="J101" s="142">
        <f>IF($C101&gt;'Nouveau crédit'!$L$9,0,VLOOKUP($C101,'Nouveau crédit'!J:L,3))</f>
        <v>200</v>
      </c>
      <c r="K101" s="144">
        <f t="shared" si="5"/>
        <v>525.61</v>
      </c>
      <c r="L101" s="145">
        <f>IF(C101&lt;=regroupement!$L$9,regroupement!$L$14,0)</f>
        <v>871</v>
      </c>
      <c r="M101" s="146">
        <f t="shared" si="6"/>
        <v>345.39</v>
      </c>
    </row>
    <row r="102" spans="1:13" x14ac:dyDescent="0.2">
      <c r="A102" s="124">
        <f t="shared" si="7"/>
        <v>0</v>
      </c>
      <c r="B102" s="54">
        <v>94</v>
      </c>
      <c r="C102" s="143">
        <f t="shared" si="8"/>
        <v>45828</v>
      </c>
      <c r="D102" s="142">
        <f>IF($C102&gt;'PAT1'!$L$9,0,VLOOKUP($C102,'PAT1'!J:L,3))</f>
        <v>325.61</v>
      </c>
      <c r="E102" s="142">
        <f>IF($C102&gt;'PAT2'!$L$9,0,VLOOKUP($C102,'PAT2'!J:L,3))</f>
        <v>0</v>
      </c>
      <c r="F102" s="142">
        <f>IF($C102&gt;'PAT3'!$L$9,0,VLOOKUP($C102,'PAT3'!J:L,3))</f>
        <v>0</v>
      </c>
      <c r="G102" s="142">
        <f>VLOOKUP($C102,'OC 1'!J:L,3)</f>
        <v>0</v>
      </c>
      <c r="H102" s="142">
        <f>VLOOKUP($C102,'OC 2'!J:L,3)</f>
        <v>0</v>
      </c>
      <c r="I102" s="142">
        <f>VLOOKUP($C102,'OC 3'!J:L,3)</f>
        <v>0</v>
      </c>
      <c r="J102" s="142">
        <f>IF($C102&gt;'Nouveau crédit'!$L$9,0,VLOOKUP($C102,'Nouveau crédit'!J:L,3))</f>
        <v>200</v>
      </c>
      <c r="K102" s="144">
        <f t="shared" si="5"/>
        <v>525.61</v>
      </c>
      <c r="L102" s="145">
        <f>IF(C102&lt;=regroupement!$L$9,regroupement!$L$14,0)</f>
        <v>871</v>
      </c>
      <c r="M102" s="146">
        <f t="shared" si="6"/>
        <v>345.39</v>
      </c>
    </row>
    <row r="103" spans="1:13" x14ac:dyDescent="0.2">
      <c r="A103" s="124">
        <f t="shared" si="7"/>
        <v>0</v>
      </c>
      <c r="B103" s="54">
        <v>95</v>
      </c>
      <c r="C103" s="143">
        <f t="shared" si="8"/>
        <v>45858</v>
      </c>
      <c r="D103" s="142">
        <f>IF($C103&gt;'PAT1'!$L$9,0,VLOOKUP($C103,'PAT1'!J:L,3))</f>
        <v>325.61</v>
      </c>
      <c r="E103" s="142">
        <f>IF($C103&gt;'PAT2'!$L$9,0,VLOOKUP($C103,'PAT2'!J:L,3))</f>
        <v>0</v>
      </c>
      <c r="F103" s="142">
        <f>IF($C103&gt;'PAT3'!$L$9,0,VLOOKUP($C103,'PAT3'!J:L,3))</f>
        <v>0</v>
      </c>
      <c r="G103" s="142">
        <f>VLOOKUP($C103,'OC 1'!J:L,3)</f>
        <v>0</v>
      </c>
      <c r="H103" s="142">
        <f>VLOOKUP($C103,'OC 2'!J:L,3)</f>
        <v>0</v>
      </c>
      <c r="I103" s="142">
        <f>VLOOKUP($C103,'OC 3'!J:L,3)</f>
        <v>0</v>
      </c>
      <c r="J103" s="142">
        <f>IF($C103&gt;'Nouveau crédit'!$L$9,0,VLOOKUP($C103,'Nouveau crédit'!J:L,3))</f>
        <v>200</v>
      </c>
      <c r="K103" s="144">
        <f t="shared" si="5"/>
        <v>525.61</v>
      </c>
      <c r="L103" s="145">
        <f>IF(C103&lt;=regroupement!$L$9,regroupement!$L$14,0)</f>
        <v>871</v>
      </c>
      <c r="M103" s="146">
        <f t="shared" si="6"/>
        <v>345.39</v>
      </c>
    </row>
    <row r="104" spans="1:13" x14ac:dyDescent="0.2">
      <c r="A104" s="124">
        <f t="shared" si="7"/>
        <v>0</v>
      </c>
      <c r="B104" s="54">
        <v>96</v>
      </c>
      <c r="C104" s="143">
        <f t="shared" si="8"/>
        <v>45889</v>
      </c>
      <c r="D104" s="142">
        <f>IF($C104&gt;'PAT1'!$L$9,0,VLOOKUP($C104,'PAT1'!J:L,3))</f>
        <v>325.61</v>
      </c>
      <c r="E104" s="142">
        <f>IF($C104&gt;'PAT2'!$L$9,0,VLOOKUP($C104,'PAT2'!J:L,3))</f>
        <v>0</v>
      </c>
      <c r="F104" s="142">
        <f>IF($C104&gt;'PAT3'!$L$9,0,VLOOKUP($C104,'PAT3'!J:L,3))</f>
        <v>0</v>
      </c>
      <c r="G104" s="142">
        <f>VLOOKUP($C104,'OC 1'!J:L,3)</f>
        <v>0</v>
      </c>
      <c r="H104" s="142">
        <f>VLOOKUP($C104,'OC 2'!J:L,3)</f>
        <v>0</v>
      </c>
      <c r="I104" s="142">
        <f>VLOOKUP($C104,'OC 3'!J:L,3)</f>
        <v>0</v>
      </c>
      <c r="J104" s="142">
        <f>IF($C104&gt;'Nouveau crédit'!$L$9,0,VLOOKUP($C104,'Nouveau crédit'!J:L,3))</f>
        <v>200</v>
      </c>
      <c r="K104" s="144">
        <f t="shared" si="5"/>
        <v>525.61</v>
      </c>
      <c r="L104" s="145">
        <f>IF(C104&lt;=regroupement!$L$9,regroupement!$L$14,0)</f>
        <v>871</v>
      </c>
      <c r="M104" s="146">
        <f t="shared" si="6"/>
        <v>345.39</v>
      </c>
    </row>
    <row r="105" spans="1:13" x14ac:dyDescent="0.2">
      <c r="A105" s="124">
        <f t="shared" si="7"/>
        <v>0</v>
      </c>
      <c r="B105" s="54">
        <v>97</v>
      </c>
      <c r="C105" s="143">
        <f t="shared" si="8"/>
        <v>45920</v>
      </c>
      <c r="D105" s="142">
        <f>IF($C105&gt;'PAT1'!$L$9,0,VLOOKUP($C105,'PAT1'!J:L,3))</f>
        <v>325.61</v>
      </c>
      <c r="E105" s="142">
        <f>IF($C105&gt;'PAT2'!$L$9,0,VLOOKUP($C105,'PAT2'!J:L,3))</f>
        <v>0</v>
      </c>
      <c r="F105" s="142">
        <f>IF($C105&gt;'PAT3'!$L$9,0,VLOOKUP($C105,'PAT3'!J:L,3))</f>
        <v>0</v>
      </c>
      <c r="G105" s="142">
        <f>VLOOKUP($C105,'OC 1'!J:L,3)</f>
        <v>0</v>
      </c>
      <c r="H105" s="142">
        <f>VLOOKUP($C105,'OC 2'!J:L,3)</f>
        <v>0</v>
      </c>
      <c r="I105" s="142">
        <f>VLOOKUP($C105,'OC 3'!J:L,3)</f>
        <v>0</v>
      </c>
      <c r="J105" s="142">
        <f>IF($C105&gt;'Nouveau crédit'!$L$9,0,VLOOKUP($C105,'Nouveau crédit'!J:L,3))</f>
        <v>200</v>
      </c>
      <c r="K105" s="144">
        <f t="shared" si="5"/>
        <v>525.61</v>
      </c>
      <c r="L105" s="145">
        <f>IF(C105&lt;=regroupement!$L$9,regroupement!$L$14,0)</f>
        <v>871</v>
      </c>
      <c r="M105" s="146">
        <f t="shared" si="6"/>
        <v>345.39</v>
      </c>
    </row>
    <row r="106" spans="1:13" x14ac:dyDescent="0.2">
      <c r="A106" s="124">
        <f t="shared" si="7"/>
        <v>0</v>
      </c>
      <c r="B106" s="54">
        <v>98</v>
      </c>
      <c r="C106" s="143">
        <f t="shared" si="8"/>
        <v>45950</v>
      </c>
      <c r="D106" s="142">
        <f>IF($C106&gt;'PAT1'!$L$9,0,VLOOKUP($C106,'PAT1'!J:L,3))</f>
        <v>325.61</v>
      </c>
      <c r="E106" s="142">
        <f>IF($C106&gt;'PAT2'!$L$9,0,VLOOKUP($C106,'PAT2'!J:L,3))</f>
        <v>0</v>
      </c>
      <c r="F106" s="142">
        <f>IF($C106&gt;'PAT3'!$L$9,0,VLOOKUP($C106,'PAT3'!J:L,3))</f>
        <v>0</v>
      </c>
      <c r="G106" s="142">
        <f>VLOOKUP($C106,'OC 1'!J:L,3)</f>
        <v>0</v>
      </c>
      <c r="H106" s="142">
        <f>VLOOKUP($C106,'OC 2'!J:L,3)</f>
        <v>0</v>
      </c>
      <c r="I106" s="142">
        <f>VLOOKUP($C106,'OC 3'!J:L,3)</f>
        <v>0</v>
      </c>
      <c r="J106" s="142">
        <f>IF($C106&gt;'Nouveau crédit'!$L$9,0,VLOOKUP($C106,'Nouveau crédit'!J:L,3))</f>
        <v>200</v>
      </c>
      <c r="K106" s="144">
        <f t="shared" si="5"/>
        <v>525.61</v>
      </c>
      <c r="L106" s="145">
        <f>IF(C106&lt;=regroupement!$L$9,regroupement!$L$14,0)</f>
        <v>871</v>
      </c>
      <c r="M106" s="146">
        <f t="shared" si="6"/>
        <v>345.39</v>
      </c>
    </row>
    <row r="107" spans="1:13" x14ac:dyDescent="0.2">
      <c r="A107" s="124">
        <f t="shared" si="7"/>
        <v>0</v>
      </c>
      <c r="B107" s="54">
        <v>99</v>
      </c>
      <c r="C107" s="143">
        <f t="shared" si="8"/>
        <v>45981</v>
      </c>
      <c r="D107" s="142">
        <f>IF($C107&gt;'PAT1'!$L$9,0,VLOOKUP($C107,'PAT1'!J:L,3))</f>
        <v>325.61</v>
      </c>
      <c r="E107" s="142">
        <f>IF($C107&gt;'PAT2'!$L$9,0,VLOOKUP($C107,'PAT2'!J:L,3))</f>
        <v>0</v>
      </c>
      <c r="F107" s="142">
        <f>IF($C107&gt;'PAT3'!$L$9,0,VLOOKUP($C107,'PAT3'!J:L,3))</f>
        <v>0</v>
      </c>
      <c r="G107" s="142">
        <f>VLOOKUP($C107,'OC 1'!J:L,3)</f>
        <v>0</v>
      </c>
      <c r="H107" s="142">
        <f>VLOOKUP($C107,'OC 2'!J:L,3)</f>
        <v>0</v>
      </c>
      <c r="I107" s="142">
        <f>VLOOKUP($C107,'OC 3'!J:L,3)</f>
        <v>0</v>
      </c>
      <c r="J107" s="142">
        <f>IF($C107&gt;'Nouveau crédit'!$L$9,0,VLOOKUP($C107,'Nouveau crédit'!J:L,3))</f>
        <v>200</v>
      </c>
      <c r="K107" s="144">
        <f t="shared" si="5"/>
        <v>525.61</v>
      </c>
      <c r="L107" s="145">
        <f>IF(C107&lt;=regroupement!$L$9,regroupement!$L$14,0)</f>
        <v>871</v>
      </c>
      <c r="M107" s="146">
        <f t="shared" si="6"/>
        <v>345.39</v>
      </c>
    </row>
    <row r="108" spans="1:13" x14ac:dyDescent="0.2">
      <c r="A108" s="124">
        <f t="shared" si="7"/>
        <v>0</v>
      </c>
      <c r="B108" s="54">
        <v>100</v>
      </c>
      <c r="C108" s="143">
        <f t="shared" si="8"/>
        <v>46011</v>
      </c>
      <c r="D108" s="142">
        <f>IF($C108&gt;'PAT1'!$L$9,0,VLOOKUP($C108,'PAT1'!J:L,3))</f>
        <v>325.61</v>
      </c>
      <c r="E108" s="142">
        <f>IF($C108&gt;'PAT2'!$L$9,0,VLOOKUP($C108,'PAT2'!J:L,3))</f>
        <v>0</v>
      </c>
      <c r="F108" s="142">
        <f>IF($C108&gt;'PAT3'!$L$9,0,VLOOKUP($C108,'PAT3'!J:L,3))</f>
        <v>0</v>
      </c>
      <c r="G108" s="142">
        <f>VLOOKUP($C108,'OC 1'!J:L,3)</f>
        <v>0</v>
      </c>
      <c r="H108" s="142">
        <f>VLOOKUP($C108,'OC 2'!J:L,3)</f>
        <v>0</v>
      </c>
      <c r="I108" s="142">
        <f>VLOOKUP($C108,'OC 3'!J:L,3)</f>
        <v>0</v>
      </c>
      <c r="J108" s="142">
        <f>IF($C108&gt;'Nouveau crédit'!$L$9,0,VLOOKUP($C108,'Nouveau crédit'!J:L,3))</f>
        <v>200</v>
      </c>
      <c r="K108" s="144">
        <f t="shared" si="5"/>
        <v>525.61</v>
      </c>
      <c r="L108" s="145">
        <f>IF(C108&lt;=regroupement!$L$9,regroupement!$L$14,0)</f>
        <v>871</v>
      </c>
      <c r="M108" s="146">
        <f t="shared" si="6"/>
        <v>345.39</v>
      </c>
    </row>
    <row r="109" spans="1:13" x14ac:dyDescent="0.2">
      <c r="A109" s="124">
        <f t="shared" si="7"/>
        <v>0</v>
      </c>
      <c r="B109" s="54">
        <v>101</v>
      </c>
      <c r="C109" s="143">
        <f t="shared" si="8"/>
        <v>46042</v>
      </c>
      <c r="D109" s="142">
        <f>IF($C109&gt;'PAT1'!$L$9,0,VLOOKUP($C109,'PAT1'!J:L,3))</f>
        <v>325.61</v>
      </c>
      <c r="E109" s="142">
        <f>IF($C109&gt;'PAT2'!$L$9,0,VLOOKUP($C109,'PAT2'!J:L,3))</f>
        <v>0</v>
      </c>
      <c r="F109" s="142">
        <f>IF($C109&gt;'PAT3'!$L$9,0,VLOOKUP($C109,'PAT3'!J:L,3))</f>
        <v>0</v>
      </c>
      <c r="G109" s="142">
        <f>VLOOKUP($C109,'OC 1'!J:L,3)</f>
        <v>0</v>
      </c>
      <c r="H109" s="142">
        <f>VLOOKUP($C109,'OC 2'!J:L,3)</f>
        <v>0</v>
      </c>
      <c r="I109" s="142">
        <f>VLOOKUP($C109,'OC 3'!J:L,3)</f>
        <v>0</v>
      </c>
      <c r="J109" s="142">
        <f>IF($C109&gt;'Nouveau crédit'!$L$9,0,VLOOKUP($C109,'Nouveau crédit'!J:L,3))</f>
        <v>200</v>
      </c>
      <c r="K109" s="144">
        <f t="shared" si="5"/>
        <v>525.61</v>
      </c>
      <c r="L109" s="145">
        <f>IF(C109&lt;=regroupement!$L$9,regroupement!$L$14,0)</f>
        <v>871</v>
      </c>
      <c r="M109" s="146">
        <f t="shared" si="6"/>
        <v>345.39</v>
      </c>
    </row>
    <row r="110" spans="1:13" x14ac:dyDescent="0.2">
      <c r="A110" s="124">
        <f t="shared" si="7"/>
        <v>0</v>
      </c>
      <c r="B110" s="54">
        <v>102</v>
      </c>
      <c r="C110" s="143">
        <f t="shared" si="8"/>
        <v>46073</v>
      </c>
      <c r="D110" s="142">
        <f>IF($C110&gt;'PAT1'!$L$9,0,VLOOKUP($C110,'PAT1'!J:L,3))</f>
        <v>325.61</v>
      </c>
      <c r="E110" s="142">
        <f>IF($C110&gt;'PAT2'!$L$9,0,VLOOKUP($C110,'PAT2'!J:L,3))</f>
        <v>0</v>
      </c>
      <c r="F110" s="142">
        <f>IF($C110&gt;'PAT3'!$L$9,0,VLOOKUP($C110,'PAT3'!J:L,3))</f>
        <v>0</v>
      </c>
      <c r="G110" s="142">
        <f>VLOOKUP($C110,'OC 1'!J:L,3)</f>
        <v>0</v>
      </c>
      <c r="H110" s="142">
        <f>VLOOKUP($C110,'OC 2'!J:L,3)</f>
        <v>0</v>
      </c>
      <c r="I110" s="142">
        <f>VLOOKUP($C110,'OC 3'!J:L,3)</f>
        <v>0</v>
      </c>
      <c r="J110" s="142">
        <f>IF($C110&gt;'Nouveau crédit'!$L$9,0,VLOOKUP($C110,'Nouveau crédit'!J:L,3))</f>
        <v>200</v>
      </c>
      <c r="K110" s="144">
        <f t="shared" si="5"/>
        <v>525.61</v>
      </c>
      <c r="L110" s="145">
        <f>IF(C110&lt;=regroupement!$L$9,regroupement!$L$14,0)</f>
        <v>871</v>
      </c>
      <c r="M110" s="146">
        <f t="shared" si="6"/>
        <v>345.39</v>
      </c>
    </row>
    <row r="111" spans="1:13" x14ac:dyDescent="0.2">
      <c r="A111" s="124">
        <f t="shared" si="7"/>
        <v>0</v>
      </c>
      <c r="B111" s="54">
        <v>103</v>
      </c>
      <c r="C111" s="143">
        <f t="shared" si="8"/>
        <v>46101</v>
      </c>
      <c r="D111" s="142">
        <f>IF($C111&gt;'PAT1'!$L$9,0,VLOOKUP($C111,'PAT1'!J:L,3))</f>
        <v>325.61</v>
      </c>
      <c r="E111" s="142">
        <f>IF($C111&gt;'PAT2'!$L$9,0,VLOOKUP($C111,'PAT2'!J:L,3))</f>
        <v>0</v>
      </c>
      <c r="F111" s="142">
        <f>IF($C111&gt;'PAT3'!$L$9,0,VLOOKUP($C111,'PAT3'!J:L,3))</f>
        <v>0</v>
      </c>
      <c r="G111" s="142">
        <f>VLOOKUP($C111,'OC 1'!J:L,3)</f>
        <v>0</v>
      </c>
      <c r="H111" s="142">
        <f>VLOOKUP($C111,'OC 2'!J:L,3)</f>
        <v>0</v>
      </c>
      <c r="I111" s="142">
        <f>VLOOKUP($C111,'OC 3'!J:L,3)</f>
        <v>0</v>
      </c>
      <c r="J111" s="142">
        <f>IF($C111&gt;'Nouveau crédit'!$L$9,0,VLOOKUP($C111,'Nouveau crédit'!J:L,3))</f>
        <v>200</v>
      </c>
      <c r="K111" s="144">
        <f t="shared" si="5"/>
        <v>525.61</v>
      </c>
      <c r="L111" s="145">
        <f>IF(C111&lt;=regroupement!$L$9,regroupement!$L$14,0)</f>
        <v>871</v>
      </c>
      <c r="M111" s="146">
        <f t="shared" si="6"/>
        <v>345.39</v>
      </c>
    </row>
    <row r="112" spans="1:13" x14ac:dyDescent="0.2">
      <c r="A112" s="124">
        <f t="shared" si="7"/>
        <v>0</v>
      </c>
      <c r="B112" s="54">
        <v>104</v>
      </c>
      <c r="C112" s="143">
        <f t="shared" si="8"/>
        <v>46132</v>
      </c>
      <c r="D112" s="142">
        <f>IF($C112&gt;'PAT1'!$L$9,0,VLOOKUP($C112,'PAT1'!J:L,3))</f>
        <v>325.61</v>
      </c>
      <c r="E112" s="142">
        <f>IF($C112&gt;'PAT2'!$L$9,0,VLOOKUP($C112,'PAT2'!J:L,3))</f>
        <v>0</v>
      </c>
      <c r="F112" s="142">
        <f>IF($C112&gt;'PAT3'!$L$9,0,VLOOKUP($C112,'PAT3'!J:L,3))</f>
        <v>0</v>
      </c>
      <c r="G112" s="142">
        <f>VLOOKUP($C112,'OC 1'!J:L,3)</f>
        <v>0</v>
      </c>
      <c r="H112" s="142">
        <f>VLOOKUP($C112,'OC 2'!J:L,3)</f>
        <v>0</v>
      </c>
      <c r="I112" s="142">
        <f>VLOOKUP($C112,'OC 3'!J:L,3)</f>
        <v>0</v>
      </c>
      <c r="J112" s="142">
        <f>IF($C112&gt;'Nouveau crédit'!$L$9,0,VLOOKUP($C112,'Nouveau crédit'!J:L,3))</f>
        <v>200</v>
      </c>
      <c r="K112" s="144">
        <f t="shared" si="5"/>
        <v>525.61</v>
      </c>
      <c r="L112" s="145">
        <f>IF(C112&lt;=regroupement!$L$9,regroupement!$L$14,0)</f>
        <v>871</v>
      </c>
      <c r="M112" s="146">
        <f t="shared" si="6"/>
        <v>345.39</v>
      </c>
    </row>
    <row r="113" spans="1:13" x14ac:dyDescent="0.2">
      <c r="A113" s="124">
        <f t="shared" si="7"/>
        <v>0</v>
      </c>
      <c r="B113" s="54">
        <v>105</v>
      </c>
      <c r="C113" s="143">
        <f t="shared" si="8"/>
        <v>46162</v>
      </c>
      <c r="D113" s="142">
        <f>IF($C113&gt;'PAT1'!$L$9,0,VLOOKUP($C113,'PAT1'!J:L,3))</f>
        <v>325.61</v>
      </c>
      <c r="E113" s="142">
        <f>IF($C113&gt;'PAT2'!$L$9,0,VLOOKUP($C113,'PAT2'!J:L,3))</f>
        <v>0</v>
      </c>
      <c r="F113" s="142">
        <f>IF($C113&gt;'PAT3'!$L$9,0,VLOOKUP($C113,'PAT3'!J:L,3))</f>
        <v>0</v>
      </c>
      <c r="G113" s="142">
        <f>VLOOKUP($C113,'OC 1'!J:L,3)</f>
        <v>0</v>
      </c>
      <c r="H113" s="142">
        <f>VLOOKUP($C113,'OC 2'!J:L,3)</f>
        <v>0</v>
      </c>
      <c r="I113" s="142">
        <f>VLOOKUP($C113,'OC 3'!J:L,3)</f>
        <v>0</v>
      </c>
      <c r="J113" s="142">
        <f>IF($C113&gt;'Nouveau crédit'!$L$9,0,VLOOKUP($C113,'Nouveau crédit'!J:L,3))</f>
        <v>200</v>
      </c>
      <c r="K113" s="144">
        <f t="shared" si="5"/>
        <v>525.61</v>
      </c>
      <c r="L113" s="145">
        <f>IF(C113&lt;=regroupement!$L$9,regroupement!$L$14,0)</f>
        <v>871</v>
      </c>
      <c r="M113" s="146">
        <f t="shared" si="6"/>
        <v>345.39</v>
      </c>
    </row>
    <row r="114" spans="1:13" x14ac:dyDescent="0.2">
      <c r="A114" s="124">
        <f t="shared" si="7"/>
        <v>0</v>
      </c>
      <c r="B114" s="54">
        <v>106</v>
      </c>
      <c r="C114" s="143">
        <f t="shared" si="8"/>
        <v>46193</v>
      </c>
      <c r="D114" s="142">
        <f>IF($C114&gt;'PAT1'!$L$9,0,VLOOKUP($C114,'PAT1'!J:L,3))</f>
        <v>325.61</v>
      </c>
      <c r="E114" s="142">
        <f>IF($C114&gt;'PAT2'!$L$9,0,VLOOKUP($C114,'PAT2'!J:L,3))</f>
        <v>0</v>
      </c>
      <c r="F114" s="142">
        <f>IF($C114&gt;'PAT3'!$L$9,0,VLOOKUP($C114,'PAT3'!J:L,3))</f>
        <v>0</v>
      </c>
      <c r="G114" s="142">
        <f>VLOOKUP($C114,'OC 1'!J:L,3)</f>
        <v>0</v>
      </c>
      <c r="H114" s="142">
        <f>VLOOKUP($C114,'OC 2'!J:L,3)</f>
        <v>0</v>
      </c>
      <c r="I114" s="142">
        <f>VLOOKUP($C114,'OC 3'!J:L,3)</f>
        <v>0</v>
      </c>
      <c r="J114" s="142">
        <f>IF($C114&gt;'Nouveau crédit'!$L$9,0,VLOOKUP($C114,'Nouveau crédit'!J:L,3))</f>
        <v>200</v>
      </c>
      <c r="K114" s="144">
        <f t="shared" si="5"/>
        <v>525.61</v>
      </c>
      <c r="L114" s="145">
        <f>IF(C114&lt;=regroupement!$L$9,regroupement!$L$14,0)</f>
        <v>871</v>
      </c>
      <c r="M114" s="146">
        <f t="shared" si="6"/>
        <v>345.39</v>
      </c>
    </row>
    <row r="115" spans="1:13" x14ac:dyDescent="0.2">
      <c r="A115" s="124">
        <f t="shared" si="7"/>
        <v>0</v>
      </c>
      <c r="B115" s="54">
        <v>107</v>
      </c>
      <c r="C115" s="143">
        <f t="shared" si="8"/>
        <v>46223</v>
      </c>
      <c r="D115" s="142">
        <f>IF($C115&gt;'PAT1'!$L$9,0,VLOOKUP($C115,'PAT1'!J:L,3))</f>
        <v>0</v>
      </c>
      <c r="E115" s="142">
        <f>IF($C115&gt;'PAT2'!$L$9,0,VLOOKUP($C115,'PAT2'!J:L,3))</f>
        <v>0</v>
      </c>
      <c r="F115" s="142">
        <f>IF($C115&gt;'PAT3'!$L$9,0,VLOOKUP($C115,'PAT3'!J:L,3))</f>
        <v>0</v>
      </c>
      <c r="G115" s="142">
        <f>VLOOKUP($C115,'OC 1'!J:L,3)</f>
        <v>0</v>
      </c>
      <c r="H115" s="142">
        <f>VLOOKUP($C115,'OC 2'!J:L,3)</f>
        <v>0</v>
      </c>
      <c r="I115" s="142">
        <f>VLOOKUP($C115,'OC 3'!J:L,3)</f>
        <v>0</v>
      </c>
      <c r="J115" s="142">
        <f>IF($C115&gt;'Nouveau crédit'!$L$9,0,VLOOKUP($C115,'Nouveau crédit'!J:L,3))</f>
        <v>200</v>
      </c>
      <c r="K115" s="144">
        <f t="shared" si="5"/>
        <v>200</v>
      </c>
      <c r="L115" s="145">
        <f>IF(C115&lt;=regroupement!$L$9,regroupement!$L$14,0)</f>
        <v>871</v>
      </c>
      <c r="M115" s="146">
        <f t="shared" si="6"/>
        <v>671</v>
      </c>
    </row>
    <row r="116" spans="1:13" x14ac:dyDescent="0.2">
      <c r="A116" s="124">
        <f t="shared" si="7"/>
        <v>0</v>
      </c>
      <c r="B116" s="54">
        <v>108</v>
      </c>
      <c r="C116" s="143">
        <f t="shared" si="8"/>
        <v>46254</v>
      </c>
      <c r="D116" s="142">
        <f>IF($C116&gt;'PAT1'!$L$9,0,VLOOKUP($C116,'PAT1'!J:L,3))</f>
        <v>0</v>
      </c>
      <c r="E116" s="142">
        <f>IF($C116&gt;'PAT2'!$L$9,0,VLOOKUP($C116,'PAT2'!J:L,3))</f>
        <v>0</v>
      </c>
      <c r="F116" s="142">
        <f>IF($C116&gt;'PAT3'!$L$9,0,VLOOKUP($C116,'PAT3'!J:L,3))</f>
        <v>0</v>
      </c>
      <c r="G116" s="142">
        <f>VLOOKUP($C116,'OC 1'!J:L,3)</f>
        <v>0</v>
      </c>
      <c r="H116" s="142">
        <f>VLOOKUP($C116,'OC 2'!J:L,3)</f>
        <v>0</v>
      </c>
      <c r="I116" s="142">
        <f>VLOOKUP($C116,'OC 3'!J:L,3)</f>
        <v>0</v>
      </c>
      <c r="J116" s="142">
        <f>IF($C116&gt;'Nouveau crédit'!$L$9,0,VLOOKUP($C116,'Nouveau crédit'!J:L,3))</f>
        <v>200</v>
      </c>
      <c r="K116" s="144">
        <f t="shared" si="5"/>
        <v>200</v>
      </c>
      <c r="L116" s="145">
        <f>IF(C116&lt;=regroupement!$L$9,regroupement!$L$14,0)</f>
        <v>871</v>
      </c>
      <c r="M116" s="146">
        <f t="shared" si="6"/>
        <v>671</v>
      </c>
    </row>
    <row r="117" spans="1:13" x14ac:dyDescent="0.2">
      <c r="A117" s="124">
        <f t="shared" si="7"/>
        <v>0</v>
      </c>
      <c r="B117" s="54">
        <v>109</v>
      </c>
      <c r="C117" s="143">
        <f t="shared" si="8"/>
        <v>46285</v>
      </c>
      <c r="D117" s="142">
        <f>IF($C117&gt;'PAT1'!$L$9,0,VLOOKUP($C117,'PAT1'!J:L,3))</f>
        <v>0</v>
      </c>
      <c r="E117" s="142">
        <f>IF($C117&gt;'PAT2'!$L$9,0,VLOOKUP($C117,'PAT2'!J:L,3))</f>
        <v>0</v>
      </c>
      <c r="F117" s="142">
        <f>IF($C117&gt;'PAT3'!$L$9,0,VLOOKUP($C117,'PAT3'!J:L,3))</f>
        <v>0</v>
      </c>
      <c r="G117" s="142">
        <f>VLOOKUP($C117,'OC 1'!J:L,3)</f>
        <v>0</v>
      </c>
      <c r="H117" s="142">
        <f>VLOOKUP($C117,'OC 2'!J:L,3)</f>
        <v>0</v>
      </c>
      <c r="I117" s="142">
        <f>VLOOKUP($C117,'OC 3'!J:L,3)</f>
        <v>0</v>
      </c>
      <c r="J117" s="142">
        <f>IF($C117&gt;'Nouveau crédit'!$L$9,0,VLOOKUP($C117,'Nouveau crédit'!J:L,3))</f>
        <v>200</v>
      </c>
      <c r="K117" s="144">
        <f t="shared" si="5"/>
        <v>200</v>
      </c>
      <c r="L117" s="145">
        <f>IF(C117&lt;=regroupement!$L$9,regroupement!$L$14,0)</f>
        <v>871</v>
      </c>
      <c r="M117" s="146">
        <f t="shared" si="6"/>
        <v>671</v>
      </c>
    </row>
    <row r="118" spans="1:13" x14ac:dyDescent="0.2">
      <c r="A118" s="124">
        <f t="shared" si="7"/>
        <v>0</v>
      </c>
      <c r="B118" s="54">
        <v>110</v>
      </c>
      <c r="C118" s="143">
        <f t="shared" si="8"/>
        <v>46315</v>
      </c>
      <c r="D118" s="142">
        <f>IF($C118&gt;'PAT1'!$L$9,0,VLOOKUP($C118,'PAT1'!J:L,3))</f>
        <v>0</v>
      </c>
      <c r="E118" s="142">
        <f>IF($C118&gt;'PAT2'!$L$9,0,VLOOKUP($C118,'PAT2'!J:L,3))</f>
        <v>0</v>
      </c>
      <c r="F118" s="142">
        <f>IF($C118&gt;'PAT3'!$L$9,0,VLOOKUP($C118,'PAT3'!J:L,3))</f>
        <v>0</v>
      </c>
      <c r="G118" s="142">
        <f>VLOOKUP($C118,'OC 1'!J:L,3)</f>
        <v>0</v>
      </c>
      <c r="H118" s="142">
        <f>VLOOKUP($C118,'OC 2'!J:L,3)</f>
        <v>0</v>
      </c>
      <c r="I118" s="142">
        <f>VLOOKUP($C118,'OC 3'!J:L,3)</f>
        <v>0</v>
      </c>
      <c r="J118" s="142">
        <f>IF($C118&gt;'Nouveau crédit'!$L$9,0,VLOOKUP($C118,'Nouveau crédit'!J:L,3))</f>
        <v>200</v>
      </c>
      <c r="K118" s="144">
        <f t="shared" si="5"/>
        <v>200</v>
      </c>
      <c r="L118" s="145">
        <f>IF(C118&lt;=regroupement!$L$9,regroupement!$L$14,0)</f>
        <v>871</v>
      </c>
      <c r="M118" s="146">
        <f t="shared" si="6"/>
        <v>671</v>
      </c>
    </row>
    <row r="119" spans="1:13" x14ac:dyDescent="0.2">
      <c r="A119" s="124">
        <f t="shared" si="7"/>
        <v>0</v>
      </c>
      <c r="B119" s="54">
        <v>111</v>
      </c>
      <c r="C119" s="143">
        <f t="shared" si="8"/>
        <v>46346</v>
      </c>
      <c r="D119" s="142">
        <f>IF($C119&gt;'PAT1'!$L$9,0,VLOOKUP($C119,'PAT1'!J:L,3))</f>
        <v>0</v>
      </c>
      <c r="E119" s="142">
        <f>IF($C119&gt;'PAT2'!$L$9,0,VLOOKUP($C119,'PAT2'!J:L,3))</f>
        <v>0</v>
      </c>
      <c r="F119" s="142">
        <f>IF($C119&gt;'PAT3'!$L$9,0,VLOOKUP($C119,'PAT3'!J:L,3))</f>
        <v>0</v>
      </c>
      <c r="G119" s="142">
        <f>VLOOKUP($C119,'OC 1'!J:L,3)</f>
        <v>0</v>
      </c>
      <c r="H119" s="142">
        <f>VLOOKUP($C119,'OC 2'!J:L,3)</f>
        <v>0</v>
      </c>
      <c r="I119" s="142">
        <f>VLOOKUP($C119,'OC 3'!J:L,3)</f>
        <v>0</v>
      </c>
      <c r="J119" s="142">
        <f>IF($C119&gt;'Nouveau crédit'!$L$9,0,VLOOKUP($C119,'Nouveau crédit'!J:L,3))</f>
        <v>200</v>
      </c>
      <c r="K119" s="144">
        <f t="shared" si="5"/>
        <v>200</v>
      </c>
      <c r="L119" s="145">
        <f>IF(C119&lt;=regroupement!$L$9,regroupement!$L$14,0)</f>
        <v>871</v>
      </c>
      <c r="M119" s="146">
        <f t="shared" si="6"/>
        <v>671</v>
      </c>
    </row>
    <row r="120" spans="1:13" x14ac:dyDescent="0.2">
      <c r="A120" s="124">
        <f t="shared" si="7"/>
        <v>0</v>
      </c>
      <c r="B120" s="54">
        <v>112</v>
      </c>
      <c r="C120" s="143">
        <f t="shared" si="8"/>
        <v>46376</v>
      </c>
      <c r="D120" s="142">
        <f>IF($C120&gt;'PAT1'!$L$9,0,VLOOKUP($C120,'PAT1'!J:L,3))</f>
        <v>0</v>
      </c>
      <c r="E120" s="142">
        <f>IF($C120&gt;'PAT2'!$L$9,0,VLOOKUP($C120,'PAT2'!J:L,3))</f>
        <v>0</v>
      </c>
      <c r="F120" s="142">
        <f>IF($C120&gt;'PAT3'!$L$9,0,VLOOKUP($C120,'PAT3'!J:L,3))</f>
        <v>0</v>
      </c>
      <c r="G120" s="142">
        <f>VLOOKUP($C120,'OC 1'!J:L,3)</f>
        <v>0</v>
      </c>
      <c r="H120" s="142">
        <f>VLOOKUP($C120,'OC 2'!J:L,3)</f>
        <v>0</v>
      </c>
      <c r="I120" s="142">
        <f>VLOOKUP($C120,'OC 3'!J:L,3)</f>
        <v>0</v>
      </c>
      <c r="J120" s="142">
        <f>IF($C120&gt;'Nouveau crédit'!$L$9,0,VLOOKUP($C120,'Nouveau crédit'!J:L,3))</f>
        <v>200</v>
      </c>
      <c r="K120" s="144">
        <f t="shared" si="5"/>
        <v>200</v>
      </c>
      <c r="L120" s="145">
        <f>IF(C120&lt;=regroupement!$L$9,regroupement!$L$14,0)</f>
        <v>871</v>
      </c>
      <c r="M120" s="146">
        <f t="shared" si="6"/>
        <v>671</v>
      </c>
    </row>
    <row r="121" spans="1:13" x14ac:dyDescent="0.2">
      <c r="A121" s="124">
        <f t="shared" si="7"/>
        <v>0</v>
      </c>
      <c r="B121" s="54">
        <v>113</v>
      </c>
      <c r="C121" s="143">
        <f t="shared" si="8"/>
        <v>46407</v>
      </c>
      <c r="D121" s="142">
        <f>IF($C121&gt;'PAT1'!$L$9,0,VLOOKUP($C121,'PAT1'!J:L,3))</f>
        <v>0</v>
      </c>
      <c r="E121" s="142">
        <f>IF($C121&gt;'PAT2'!$L$9,0,VLOOKUP($C121,'PAT2'!J:L,3))</f>
        <v>0</v>
      </c>
      <c r="F121" s="142">
        <f>IF($C121&gt;'PAT3'!$L$9,0,VLOOKUP($C121,'PAT3'!J:L,3))</f>
        <v>0</v>
      </c>
      <c r="G121" s="142">
        <f>VLOOKUP($C121,'OC 1'!J:L,3)</f>
        <v>0</v>
      </c>
      <c r="H121" s="142">
        <f>VLOOKUP($C121,'OC 2'!J:L,3)</f>
        <v>0</v>
      </c>
      <c r="I121" s="142">
        <f>VLOOKUP($C121,'OC 3'!J:L,3)</f>
        <v>0</v>
      </c>
      <c r="J121" s="142">
        <f>IF($C121&gt;'Nouveau crédit'!$L$9,0,VLOOKUP($C121,'Nouveau crédit'!J:L,3))</f>
        <v>200</v>
      </c>
      <c r="K121" s="144">
        <f t="shared" si="5"/>
        <v>200</v>
      </c>
      <c r="L121" s="145">
        <f>IF(C121&lt;=regroupement!$L$9,regroupement!$L$14,0)</f>
        <v>871</v>
      </c>
      <c r="M121" s="146">
        <f t="shared" si="6"/>
        <v>671</v>
      </c>
    </row>
    <row r="122" spans="1:13" x14ac:dyDescent="0.2">
      <c r="A122" s="124">
        <f t="shared" si="7"/>
        <v>0</v>
      </c>
      <c r="B122" s="54">
        <v>114</v>
      </c>
      <c r="C122" s="143">
        <f t="shared" si="8"/>
        <v>46438</v>
      </c>
      <c r="D122" s="142">
        <f>IF($C122&gt;'PAT1'!$L$9,0,VLOOKUP($C122,'PAT1'!J:L,3))</f>
        <v>0</v>
      </c>
      <c r="E122" s="142">
        <f>IF($C122&gt;'PAT2'!$L$9,0,VLOOKUP($C122,'PAT2'!J:L,3))</f>
        <v>0</v>
      </c>
      <c r="F122" s="142">
        <f>IF($C122&gt;'PAT3'!$L$9,0,VLOOKUP($C122,'PAT3'!J:L,3))</f>
        <v>0</v>
      </c>
      <c r="G122" s="142">
        <f>VLOOKUP($C122,'OC 1'!J:L,3)</f>
        <v>0</v>
      </c>
      <c r="H122" s="142">
        <f>VLOOKUP($C122,'OC 2'!J:L,3)</f>
        <v>0</v>
      </c>
      <c r="I122" s="142">
        <f>VLOOKUP($C122,'OC 3'!J:L,3)</f>
        <v>0</v>
      </c>
      <c r="J122" s="142">
        <f>IF($C122&gt;'Nouveau crédit'!$L$9,0,VLOOKUP($C122,'Nouveau crédit'!J:L,3))</f>
        <v>200</v>
      </c>
      <c r="K122" s="144">
        <f t="shared" si="5"/>
        <v>200</v>
      </c>
      <c r="L122" s="145">
        <f>IF(C122&lt;=regroupement!$L$9,regroupement!$L$14,0)</f>
        <v>871</v>
      </c>
      <c r="M122" s="146">
        <f t="shared" si="6"/>
        <v>671</v>
      </c>
    </row>
    <row r="123" spans="1:13" x14ac:dyDescent="0.2">
      <c r="A123" s="124">
        <f t="shared" si="7"/>
        <v>0</v>
      </c>
      <c r="B123" s="54">
        <v>115</v>
      </c>
      <c r="C123" s="143">
        <f t="shared" si="8"/>
        <v>46466</v>
      </c>
      <c r="D123" s="142">
        <f>IF($C123&gt;'PAT1'!$L$9,0,VLOOKUP($C123,'PAT1'!J:L,3))</f>
        <v>0</v>
      </c>
      <c r="E123" s="142">
        <f>IF($C123&gt;'PAT2'!$L$9,0,VLOOKUP($C123,'PAT2'!J:L,3))</f>
        <v>0</v>
      </c>
      <c r="F123" s="142">
        <f>IF($C123&gt;'PAT3'!$L$9,0,VLOOKUP($C123,'PAT3'!J:L,3))</f>
        <v>0</v>
      </c>
      <c r="G123" s="142">
        <f>VLOOKUP($C123,'OC 1'!J:L,3)</f>
        <v>0</v>
      </c>
      <c r="H123" s="142">
        <f>VLOOKUP($C123,'OC 2'!J:L,3)</f>
        <v>0</v>
      </c>
      <c r="I123" s="142">
        <f>VLOOKUP($C123,'OC 3'!J:L,3)</f>
        <v>0</v>
      </c>
      <c r="J123" s="142">
        <f>IF($C123&gt;'Nouveau crédit'!$L$9,0,VLOOKUP($C123,'Nouveau crédit'!J:L,3))</f>
        <v>200</v>
      </c>
      <c r="K123" s="144">
        <f t="shared" si="5"/>
        <v>200</v>
      </c>
      <c r="L123" s="145">
        <f>IF(C123&lt;=regroupement!$L$9,regroupement!$L$14,0)</f>
        <v>871</v>
      </c>
      <c r="M123" s="146">
        <f t="shared" si="6"/>
        <v>671</v>
      </c>
    </row>
    <row r="124" spans="1:13" x14ac:dyDescent="0.2">
      <c r="A124" s="124">
        <f t="shared" si="7"/>
        <v>0</v>
      </c>
      <c r="B124" s="54">
        <v>116</v>
      </c>
      <c r="C124" s="143">
        <f t="shared" si="8"/>
        <v>46497</v>
      </c>
      <c r="D124" s="142">
        <f>IF($C124&gt;'PAT1'!$L$9,0,VLOOKUP($C124,'PAT1'!J:L,3))</f>
        <v>0</v>
      </c>
      <c r="E124" s="142">
        <f>IF($C124&gt;'PAT2'!$L$9,0,VLOOKUP($C124,'PAT2'!J:L,3))</f>
        <v>0</v>
      </c>
      <c r="F124" s="142">
        <f>IF($C124&gt;'PAT3'!$L$9,0,VLOOKUP($C124,'PAT3'!J:L,3))</f>
        <v>0</v>
      </c>
      <c r="G124" s="142">
        <f>VLOOKUP($C124,'OC 1'!J:L,3)</f>
        <v>0</v>
      </c>
      <c r="H124" s="142">
        <f>VLOOKUP($C124,'OC 2'!J:L,3)</f>
        <v>0</v>
      </c>
      <c r="I124" s="142">
        <f>VLOOKUP($C124,'OC 3'!J:L,3)</f>
        <v>0</v>
      </c>
      <c r="J124" s="142">
        <f>IF($C124&gt;'Nouveau crédit'!$L$9,0,VLOOKUP($C124,'Nouveau crédit'!J:L,3))</f>
        <v>200</v>
      </c>
      <c r="K124" s="144">
        <f t="shared" si="5"/>
        <v>200</v>
      </c>
      <c r="L124" s="145">
        <f>IF(C124&lt;=regroupement!$L$9,regroupement!$L$14,0)</f>
        <v>871</v>
      </c>
      <c r="M124" s="146">
        <f t="shared" si="6"/>
        <v>671</v>
      </c>
    </row>
    <row r="125" spans="1:13" x14ac:dyDescent="0.2">
      <c r="A125" s="124">
        <f t="shared" si="7"/>
        <v>0</v>
      </c>
      <c r="B125" s="54">
        <v>117</v>
      </c>
      <c r="C125" s="143">
        <f t="shared" si="8"/>
        <v>46527</v>
      </c>
      <c r="D125" s="142">
        <f>IF($C125&gt;'PAT1'!$L$9,0,VLOOKUP($C125,'PAT1'!J:L,3))</f>
        <v>0</v>
      </c>
      <c r="E125" s="142">
        <f>IF($C125&gt;'PAT2'!$L$9,0,VLOOKUP($C125,'PAT2'!J:L,3))</f>
        <v>0</v>
      </c>
      <c r="F125" s="142">
        <f>IF($C125&gt;'PAT3'!$L$9,0,VLOOKUP($C125,'PAT3'!J:L,3))</f>
        <v>0</v>
      </c>
      <c r="G125" s="142">
        <f>VLOOKUP($C125,'OC 1'!J:L,3)</f>
        <v>0</v>
      </c>
      <c r="H125" s="142">
        <f>VLOOKUP($C125,'OC 2'!J:L,3)</f>
        <v>0</v>
      </c>
      <c r="I125" s="142">
        <f>VLOOKUP($C125,'OC 3'!J:L,3)</f>
        <v>0</v>
      </c>
      <c r="J125" s="142">
        <f>IF($C125&gt;'Nouveau crédit'!$L$9,0,VLOOKUP($C125,'Nouveau crédit'!J:L,3))</f>
        <v>200</v>
      </c>
      <c r="K125" s="144">
        <f t="shared" si="5"/>
        <v>200</v>
      </c>
      <c r="L125" s="145">
        <f>IF(C125&lt;=regroupement!$L$9,regroupement!$L$14,0)</f>
        <v>871</v>
      </c>
      <c r="M125" s="146">
        <f t="shared" si="6"/>
        <v>671</v>
      </c>
    </row>
    <row r="126" spans="1:13" x14ac:dyDescent="0.2">
      <c r="A126" s="124">
        <f t="shared" si="7"/>
        <v>0</v>
      </c>
      <c r="B126" s="54">
        <v>118</v>
      </c>
      <c r="C126" s="143">
        <f t="shared" si="8"/>
        <v>46558</v>
      </c>
      <c r="D126" s="142">
        <f>IF($C126&gt;'PAT1'!$L$9,0,VLOOKUP($C126,'PAT1'!J:L,3))</f>
        <v>0</v>
      </c>
      <c r="E126" s="142">
        <f>IF($C126&gt;'PAT2'!$L$9,0,VLOOKUP($C126,'PAT2'!J:L,3))</f>
        <v>0</v>
      </c>
      <c r="F126" s="142">
        <f>IF($C126&gt;'PAT3'!$L$9,0,VLOOKUP($C126,'PAT3'!J:L,3))</f>
        <v>0</v>
      </c>
      <c r="G126" s="142">
        <f>VLOOKUP($C126,'OC 1'!J:L,3)</f>
        <v>0</v>
      </c>
      <c r="H126" s="142">
        <f>VLOOKUP($C126,'OC 2'!J:L,3)</f>
        <v>0</v>
      </c>
      <c r="I126" s="142">
        <f>VLOOKUP($C126,'OC 3'!J:L,3)</f>
        <v>0</v>
      </c>
      <c r="J126" s="142">
        <f>IF($C126&gt;'Nouveau crédit'!$L$9,0,VLOOKUP($C126,'Nouveau crédit'!J:L,3))</f>
        <v>200</v>
      </c>
      <c r="K126" s="144">
        <f t="shared" si="5"/>
        <v>200</v>
      </c>
      <c r="L126" s="145">
        <f>IF(C126&lt;=regroupement!$L$9,regroupement!$L$14,0)</f>
        <v>871</v>
      </c>
      <c r="M126" s="146">
        <f t="shared" si="6"/>
        <v>671</v>
      </c>
    </row>
    <row r="127" spans="1:13" x14ac:dyDescent="0.2">
      <c r="A127" s="124">
        <f t="shared" si="7"/>
        <v>0</v>
      </c>
      <c r="B127" s="54">
        <v>119</v>
      </c>
      <c r="C127" s="143">
        <f t="shared" si="8"/>
        <v>46588</v>
      </c>
      <c r="D127" s="142">
        <f>IF($C127&gt;'PAT1'!$L$9,0,VLOOKUP($C127,'PAT1'!J:L,3))</f>
        <v>0</v>
      </c>
      <c r="E127" s="142">
        <f>IF($C127&gt;'PAT2'!$L$9,0,VLOOKUP($C127,'PAT2'!J:L,3))</f>
        <v>0</v>
      </c>
      <c r="F127" s="142">
        <f>IF($C127&gt;'PAT3'!$L$9,0,VLOOKUP($C127,'PAT3'!J:L,3))</f>
        <v>0</v>
      </c>
      <c r="G127" s="142">
        <f>VLOOKUP($C127,'OC 1'!J:L,3)</f>
        <v>0</v>
      </c>
      <c r="H127" s="142">
        <f>VLOOKUP($C127,'OC 2'!J:L,3)</f>
        <v>0</v>
      </c>
      <c r="I127" s="142">
        <f>VLOOKUP($C127,'OC 3'!J:L,3)</f>
        <v>0</v>
      </c>
      <c r="J127" s="142">
        <f>IF($C127&gt;'Nouveau crédit'!$L$9,0,VLOOKUP($C127,'Nouveau crédit'!J:L,3))</f>
        <v>200</v>
      </c>
      <c r="K127" s="144">
        <f t="shared" si="5"/>
        <v>200</v>
      </c>
      <c r="L127" s="145">
        <f>IF(C127&lt;=regroupement!$L$9,regroupement!$L$14,0)</f>
        <v>871</v>
      </c>
      <c r="M127" s="146">
        <f t="shared" si="6"/>
        <v>671</v>
      </c>
    </row>
    <row r="128" spans="1:13" x14ac:dyDescent="0.2">
      <c r="A128" s="124">
        <f t="shared" si="7"/>
        <v>0</v>
      </c>
      <c r="B128" s="54">
        <v>120</v>
      </c>
      <c r="C128" s="143">
        <f t="shared" si="8"/>
        <v>46619</v>
      </c>
      <c r="D128" s="142">
        <f>IF($C128&gt;'PAT1'!$L$9,0,VLOOKUP($C128,'PAT1'!J:L,3))</f>
        <v>0</v>
      </c>
      <c r="E128" s="142">
        <f>IF($C128&gt;'PAT2'!$L$9,0,VLOOKUP($C128,'PAT2'!J:L,3))</f>
        <v>0</v>
      </c>
      <c r="F128" s="142">
        <f>IF($C128&gt;'PAT3'!$L$9,0,VLOOKUP($C128,'PAT3'!J:L,3))</f>
        <v>0</v>
      </c>
      <c r="G128" s="142">
        <f>VLOOKUP($C128,'OC 1'!J:L,3)</f>
        <v>0</v>
      </c>
      <c r="H128" s="142">
        <f>VLOOKUP($C128,'OC 2'!J:L,3)</f>
        <v>0</v>
      </c>
      <c r="I128" s="142">
        <f>VLOOKUP($C128,'OC 3'!J:L,3)</f>
        <v>0</v>
      </c>
      <c r="J128" s="142">
        <f>IF($C128&gt;'Nouveau crédit'!$L$9,0,VLOOKUP($C128,'Nouveau crédit'!J:L,3))</f>
        <v>200</v>
      </c>
      <c r="K128" s="144">
        <f t="shared" si="5"/>
        <v>200</v>
      </c>
      <c r="L128" s="145">
        <f>IF(C128&lt;=regroupement!$L$9,regroupement!$L$14,0)</f>
        <v>871</v>
      </c>
      <c r="M128" s="146">
        <f t="shared" si="6"/>
        <v>671</v>
      </c>
    </row>
    <row r="129" spans="1:13" x14ac:dyDescent="0.2">
      <c r="A129" s="124">
        <f t="shared" si="7"/>
        <v>0</v>
      </c>
      <c r="B129" s="54">
        <v>121</v>
      </c>
      <c r="C129" s="143">
        <f t="shared" si="8"/>
        <v>46650</v>
      </c>
      <c r="D129" s="142">
        <f>IF($C129&gt;'PAT1'!$L$9,0,VLOOKUP($C129,'PAT1'!J:L,3))</f>
        <v>0</v>
      </c>
      <c r="E129" s="142">
        <f>IF($C129&gt;'PAT2'!$L$9,0,VLOOKUP($C129,'PAT2'!J:L,3))</f>
        <v>0</v>
      </c>
      <c r="F129" s="142">
        <f>IF($C129&gt;'PAT3'!$L$9,0,VLOOKUP($C129,'PAT3'!J:L,3))</f>
        <v>0</v>
      </c>
      <c r="G129" s="142">
        <f>VLOOKUP($C129,'OC 1'!J:L,3)</f>
        <v>0</v>
      </c>
      <c r="H129" s="142">
        <f>VLOOKUP($C129,'OC 2'!J:L,3)</f>
        <v>0</v>
      </c>
      <c r="I129" s="142">
        <f>VLOOKUP($C129,'OC 3'!J:L,3)</f>
        <v>0</v>
      </c>
      <c r="J129" s="142">
        <f>IF($C129&gt;'Nouveau crédit'!$L$9,0,VLOOKUP($C129,'Nouveau crédit'!J:L,3))</f>
        <v>200</v>
      </c>
      <c r="K129" s="144">
        <f t="shared" si="5"/>
        <v>200</v>
      </c>
      <c r="L129" s="145">
        <f>IF(C129&lt;=regroupement!$L$9,regroupement!$L$14,0)</f>
        <v>871</v>
      </c>
      <c r="M129" s="146">
        <f t="shared" si="6"/>
        <v>671</v>
      </c>
    </row>
    <row r="130" spans="1:13" x14ac:dyDescent="0.2">
      <c r="A130" s="124">
        <f t="shared" si="7"/>
        <v>0</v>
      </c>
      <c r="B130" s="54">
        <v>122</v>
      </c>
      <c r="C130" s="143">
        <f t="shared" si="8"/>
        <v>46680</v>
      </c>
      <c r="D130" s="142">
        <f>IF($C130&gt;'PAT1'!$L$9,0,VLOOKUP($C130,'PAT1'!J:L,3))</f>
        <v>0</v>
      </c>
      <c r="E130" s="142">
        <f>IF($C130&gt;'PAT2'!$L$9,0,VLOOKUP($C130,'PAT2'!J:L,3))</f>
        <v>0</v>
      </c>
      <c r="F130" s="142">
        <f>IF($C130&gt;'PAT3'!$L$9,0,VLOOKUP($C130,'PAT3'!J:L,3))</f>
        <v>0</v>
      </c>
      <c r="G130" s="142">
        <f>VLOOKUP($C130,'OC 1'!J:L,3)</f>
        <v>0</v>
      </c>
      <c r="H130" s="142">
        <f>VLOOKUP($C130,'OC 2'!J:L,3)</f>
        <v>0</v>
      </c>
      <c r="I130" s="142">
        <f>VLOOKUP($C130,'OC 3'!J:L,3)</f>
        <v>0</v>
      </c>
      <c r="J130" s="142">
        <f>IF($C130&gt;'Nouveau crédit'!$L$9,0,VLOOKUP($C130,'Nouveau crédit'!J:L,3))</f>
        <v>0</v>
      </c>
      <c r="K130" s="144">
        <f t="shared" si="5"/>
        <v>0</v>
      </c>
      <c r="L130" s="145">
        <f>IF(C130&lt;=regroupement!$L$9,regroupement!$L$14,0)</f>
        <v>0</v>
      </c>
      <c r="M130" s="146">
        <f t="shared" si="6"/>
        <v>0</v>
      </c>
    </row>
    <row r="131" spans="1:13" x14ac:dyDescent="0.2">
      <c r="A131" s="124">
        <f t="shared" si="7"/>
        <v>0</v>
      </c>
      <c r="B131" s="54">
        <v>123</v>
      </c>
      <c r="C131" s="143">
        <f t="shared" si="8"/>
        <v>46711</v>
      </c>
      <c r="D131" s="142">
        <f>IF($C131&gt;'PAT1'!$L$9,0,VLOOKUP($C131,'PAT1'!J:L,3))</f>
        <v>0</v>
      </c>
      <c r="E131" s="142">
        <f>IF($C131&gt;'PAT2'!$L$9,0,VLOOKUP($C131,'PAT2'!J:L,3))</f>
        <v>0</v>
      </c>
      <c r="F131" s="142">
        <f>IF($C131&gt;'PAT3'!$L$9,0,VLOOKUP($C131,'PAT3'!J:L,3))</f>
        <v>0</v>
      </c>
      <c r="G131" s="142">
        <f>VLOOKUP($C131,'OC 1'!J:L,3)</f>
        <v>0</v>
      </c>
      <c r="H131" s="142">
        <f>VLOOKUP($C131,'OC 2'!J:L,3)</f>
        <v>0</v>
      </c>
      <c r="I131" s="142">
        <f>VLOOKUP($C131,'OC 3'!J:L,3)</f>
        <v>0</v>
      </c>
      <c r="J131" s="142">
        <f>IF($C131&gt;'Nouveau crédit'!$L$9,0,VLOOKUP($C131,'Nouveau crédit'!J:L,3))</f>
        <v>0</v>
      </c>
      <c r="K131" s="144">
        <f t="shared" si="5"/>
        <v>0</v>
      </c>
      <c r="L131" s="145">
        <f>IF(C131&lt;=regroupement!$L$9,regroupement!$L$14,0)</f>
        <v>0</v>
      </c>
      <c r="M131" s="146">
        <f t="shared" si="6"/>
        <v>0</v>
      </c>
    </row>
    <row r="132" spans="1:13" x14ac:dyDescent="0.2">
      <c r="A132" s="124">
        <f t="shared" si="7"/>
        <v>0</v>
      </c>
      <c r="B132" s="54">
        <v>124</v>
      </c>
      <c r="C132" s="143">
        <f t="shared" si="8"/>
        <v>46741</v>
      </c>
      <c r="D132" s="142">
        <f>IF($C132&gt;'PAT1'!$L$9,0,VLOOKUP($C132,'PAT1'!J:L,3))</f>
        <v>0</v>
      </c>
      <c r="E132" s="142">
        <f>IF($C132&gt;'PAT2'!$L$9,0,VLOOKUP($C132,'PAT2'!J:L,3))</f>
        <v>0</v>
      </c>
      <c r="F132" s="142">
        <f>IF($C132&gt;'PAT3'!$L$9,0,VLOOKUP($C132,'PAT3'!J:L,3))</f>
        <v>0</v>
      </c>
      <c r="G132" s="142">
        <f>VLOOKUP($C132,'OC 1'!J:L,3)</f>
        <v>0</v>
      </c>
      <c r="H132" s="142">
        <f>VLOOKUP($C132,'OC 2'!J:L,3)</f>
        <v>0</v>
      </c>
      <c r="I132" s="142">
        <f>VLOOKUP($C132,'OC 3'!J:L,3)</f>
        <v>0</v>
      </c>
      <c r="J132" s="142">
        <f>IF($C132&gt;'Nouveau crédit'!$L$9,0,VLOOKUP($C132,'Nouveau crédit'!J:L,3))</f>
        <v>0</v>
      </c>
      <c r="K132" s="144">
        <f t="shared" si="5"/>
        <v>0</v>
      </c>
      <c r="L132" s="145">
        <f>IF(C132&lt;=regroupement!$L$9,regroupement!$L$14,0)</f>
        <v>0</v>
      </c>
      <c r="M132" s="146">
        <f t="shared" si="6"/>
        <v>0</v>
      </c>
    </row>
    <row r="133" spans="1:13" x14ac:dyDescent="0.2">
      <c r="A133" s="124">
        <f t="shared" si="7"/>
        <v>0</v>
      </c>
      <c r="B133" s="54">
        <v>125</v>
      </c>
      <c r="C133" s="143">
        <f t="shared" si="8"/>
        <v>46772</v>
      </c>
      <c r="D133" s="142">
        <f>IF($C133&gt;'PAT1'!$L$9,0,VLOOKUP($C133,'PAT1'!J:L,3))</f>
        <v>0</v>
      </c>
      <c r="E133" s="142">
        <f>IF($C133&gt;'PAT2'!$L$9,0,VLOOKUP($C133,'PAT2'!J:L,3))</f>
        <v>0</v>
      </c>
      <c r="F133" s="142">
        <f>IF($C133&gt;'PAT3'!$L$9,0,VLOOKUP($C133,'PAT3'!J:L,3))</f>
        <v>0</v>
      </c>
      <c r="G133" s="142">
        <f>VLOOKUP($C133,'OC 1'!J:L,3)</f>
        <v>0</v>
      </c>
      <c r="H133" s="142">
        <f>VLOOKUP($C133,'OC 2'!J:L,3)</f>
        <v>0</v>
      </c>
      <c r="I133" s="142">
        <f>VLOOKUP($C133,'OC 3'!J:L,3)</f>
        <v>0</v>
      </c>
      <c r="J133" s="142">
        <f>IF($C133&gt;'Nouveau crédit'!$L$9,0,VLOOKUP($C133,'Nouveau crédit'!J:L,3))</f>
        <v>0</v>
      </c>
      <c r="K133" s="144">
        <f t="shared" si="5"/>
        <v>0</v>
      </c>
      <c r="L133" s="145">
        <f>IF(C133&lt;=regroupement!$L$9,regroupement!$L$14,0)</f>
        <v>0</v>
      </c>
      <c r="M133" s="146">
        <f t="shared" si="6"/>
        <v>0</v>
      </c>
    </row>
    <row r="134" spans="1:13" x14ac:dyDescent="0.2">
      <c r="A134" s="124">
        <f t="shared" si="7"/>
        <v>0</v>
      </c>
      <c r="B134" s="54">
        <v>126</v>
      </c>
      <c r="C134" s="143">
        <f t="shared" si="8"/>
        <v>46803</v>
      </c>
      <c r="D134" s="142">
        <f>IF($C134&gt;'PAT1'!$L$9,0,VLOOKUP($C134,'PAT1'!J:L,3))</f>
        <v>0</v>
      </c>
      <c r="E134" s="142">
        <f>IF($C134&gt;'PAT2'!$L$9,0,VLOOKUP($C134,'PAT2'!J:L,3))</f>
        <v>0</v>
      </c>
      <c r="F134" s="142">
        <f>IF($C134&gt;'PAT3'!$L$9,0,VLOOKUP($C134,'PAT3'!J:L,3))</f>
        <v>0</v>
      </c>
      <c r="G134" s="142">
        <f>VLOOKUP($C134,'OC 1'!J:L,3)</f>
        <v>0</v>
      </c>
      <c r="H134" s="142">
        <f>VLOOKUP($C134,'OC 2'!J:L,3)</f>
        <v>0</v>
      </c>
      <c r="I134" s="142">
        <f>VLOOKUP($C134,'OC 3'!J:L,3)</f>
        <v>0</v>
      </c>
      <c r="J134" s="142">
        <f>IF($C134&gt;'Nouveau crédit'!$L$9,0,VLOOKUP($C134,'Nouveau crédit'!J:L,3))</f>
        <v>0</v>
      </c>
      <c r="K134" s="144">
        <f t="shared" si="5"/>
        <v>0</v>
      </c>
      <c r="L134" s="145">
        <f>IF(C134&lt;=regroupement!$L$9,regroupement!$L$14,0)</f>
        <v>0</v>
      </c>
      <c r="M134" s="146">
        <f t="shared" si="6"/>
        <v>0</v>
      </c>
    </row>
    <row r="135" spans="1:13" x14ac:dyDescent="0.2">
      <c r="A135" s="124">
        <f t="shared" si="7"/>
        <v>0</v>
      </c>
      <c r="B135" s="54">
        <v>127</v>
      </c>
      <c r="C135" s="143">
        <f t="shared" si="8"/>
        <v>46832</v>
      </c>
      <c r="D135" s="142">
        <f>IF($C135&gt;'PAT1'!$L$9,0,VLOOKUP($C135,'PAT1'!J:L,3))</f>
        <v>0</v>
      </c>
      <c r="E135" s="142">
        <f>IF($C135&gt;'PAT2'!$L$9,0,VLOOKUP($C135,'PAT2'!J:L,3))</f>
        <v>0</v>
      </c>
      <c r="F135" s="142">
        <f>IF($C135&gt;'PAT3'!$L$9,0,VLOOKUP($C135,'PAT3'!J:L,3))</f>
        <v>0</v>
      </c>
      <c r="G135" s="142">
        <f>VLOOKUP($C135,'OC 1'!J:L,3)</f>
        <v>0</v>
      </c>
      <c r="H135" s="142">
        <f>VLOOKUP($C135,'OC 2'!J:L,3)</f>
        <v>0</v>
      </c>
      <c r="I135" s="142">
        <f>VLOOKUP($C135,'OC 3'!J:L,3)</f>
        <v>0</v>
      </c>
      <c r="J135" s="142">
        <f>IF($C135&gt;'Nouveau crédit'!$L$9,0,VLOOKUP($C135,'Nouveau crédit'!J:L,3))</f>
        <v>0</v>
      </c>
      <c r="K135" s="144">
        <f t="shared" si="5"/>
        <v>0</v>
      </c>
      <c r="L135" s="145">
        <f>IF(C135&lt;=regroupement!$L$9,regroupement!$L$14,0)</f>
        <v>0</v>
      </c>
      <c r="M135" s="146">
        <f t="shared" si="6"/>
        <v>0</v>
      </c>
    </row>
    <row r="136" spans="1:13" x14ac:dyDescent="0.2">
      <c r="A136" s="124">
        <f t="shared" si="7"/>
        <v>0</v>
      </c>
      <c r="B136" s="54">
        <v>128</v>
      </c>
      <c r="C136" s="143">
        <f t="shared" si="8"/>
        <v>46863</v>
      </c>
      <c r="D136" s="142">
        <f>IF($C136&gt;'PAT1'!$L$9,0,VLOOKUP($C136,'PAT1'!J:L,3))</f>
        <v>0</v>
      </c>
      <c r="E136" s="142">
        <f>IF($C136&gt;'PAT2'!$L$9,0,VLOOKUP($C136,'PAT2'!J:L,3))</f>
        <v>0</v>
      </c>
      <c r="F136" s="142">
        <f>IF($C136&gt;'PAT3'!$L$9,0,VLOOKUP($C136,'PAT3'!J:L,3))</f>
        <v>0</v>
      </c>
      <c r="G136" s="142">
        <f>VLOOKUP($C136,'OC 1'!J:L,3)</f>
        <v>0</v>
      </c>
      <c r="H136" s="142">
        <f>VLOOKUP($C136,'OC 2'!J:L,3)</f>
        <v>0</v>
      </c>
      <c r="I136" s="142">
        <f>VLOOKUP($C136,'OC 3'!J:L,3)</f>
        <v>0</v>
      </c>
      <c r="J136" s="142">
        <f>IF($C136&gt;'Nouveau crédit'!$L$9,0,VLOOKUP($C136,'Nouveau crédit'!J:L,3))</f>
        <v>0</v>
      </c>
      <c r="K136" s="144">
        <f t="shared" si="5"/>
        <v>0</v>
      </c>
      <c r="L136" s="145">
        <f>IF(C136&lt;=regroupement!$L$9,regroupement!$L$14,0)</f>
        <v>0</v>
      </c>
      <c r="M136" s="146">
        <f t="shared" si="6"/>
        <v>0</v>
      </c>
    </row>
    <row r="137" spans="1:13" x14ac:dyDescent="0.2">
      <c r="A137" s="124">
        <f t="shared" si="7"/>
        <v>0</v>
      </c>
      <c r="B137" s="54">
        <v>129</v>
      </c>
      <c r="C137" s="143">
        <f t="shared" si="8"/>
        <v>46893</v>
      </c>
      <c r="D137" s="142">
        <f>IF($C137&gt;'PAT1'!$L$9,0,VLOOKUP($C137,'PAT1'!J:L,3))</f>
        <v>0</v>
      </c>
      <c r="E137" s="142">
        <f>IF($C137&gt;'PAT2'!$L$9,0,VLOOKUP($C137,'PAT2'!J:L,3))</f>
        <v>0</v>
      </c>
      <c r="F137" s="142">
        <f>IF($C137&gt;'PAT3'!$L$9,0,VLOOKUP($C137,'PAT3'!J:L,3))</f>
        <v>0</v>
      </c>
      <c r="G137" s="142">
        <f>VLOOKUP($C137,'OC 1'!J:L,3)</f>
        <v>0</v>
      </c>
      <c r="H137" s="142">
        <f>VLOOKUP($C137,'OC 2'!J:L,3)</f>
        <v>0</v>
      </c>
      <c r="I137" s="142">
        <f>VLOOKUP($C137,'OC 3'!J:L,3)</f>
        <v>0</v>
      </c>
      <c r="J137" s="142">
        <f>IF($C137&gt;'Nouveau crédit'!$L$9,0,VLOOKUP($C137,'Nouveau crédit'!J:L,3))</f>
        <v>0</v>
      </c>
      <c r="K137" s="144">
        <f t="shared" ref="K137:K200" si="9">SUM(D137:J137)</f>
        <v>0</v>
      </c>
      <c r="L137" s="145">
        <f>IF(C137&lt;=regroupement!$L$9,regroupement!$L$14,0)</f>
        <v>0</v>
      </c>
      <c r="M137" s="146">
        <f t="shared" ref="M137:M200" si="10">L137-K137</f>
        <v>0</v>
      </c>
    </row>
    <row r="138" spans="1:13" x14ac:dyDescent="0.2">
      <c r="A138" s="124">
        <f t="shared" ref="A138:A201" si="11">IF(M137&lt;0,IF(M138&gt;=0,1,0),0)</f>
        <v>0</v>
      </c>
      <c r="B138" s="54">
        <v>130</v>
      </c>
      <c r="C138" s="143">
        <f t="shared" si="8"/>
        <v>46924</v>
      </c>
      <c r="D138" s="142">
        <f>IF($C138&gt;'PAT1'!$L$9,0,VLOOKUP($C138,'PAT1'!J:L,3))</f>
        <v>0</v>
      </c>
      <c r="E138" s="142">
        <f>IF($C138&gt;'PAT2'!$L$9,0,VLOOKUP($C138,'PAT2'!J:L,3))</f>
        <v>0</v>
      </c>
      <c r="F138" s="142">
        <f>IF($C138&gt;'PAT3'!$L$9,0,VLOOKUP($C138,'PAT3'!J:L,3))</f>
        <v>0</v>
      </c>
      <c r="G138" s="142">
        <f>VLOOKUP($C138,'OC 1'!J:L,3)</f>
        <v>0</v>
      </c>
      <c r="H138" s="142">
        <f>VLOOKUP($C138,'OC 2'!J:L,3)</f>
        <v>0</v>
      </c>
      <c r="I138" s="142">
        <f>VLOOKUP($C138,'OC 3'!J:L,3)</f>
        <v>0</v>
      </c>
      <c r="J138" s="142">
        <f>IF($C138&gt;'Nouveau crédit'!$L$9,0,VLOOKUP($C138,'Nouveau crédit'!J:L,3))</f>
        <v>0</v>
      </c>
      <c r="K138" s="144">
        <f t="shared" si="9"/>
        <v>0</v>
      </c>
      <c r="L138" s="145">
        <f>IF(C138&lt;=regroupement!$L$9,regroupement!$L$14,0)</f>
        <v>0</v>
      </c>
      <c r="M138" s="146">
        <f t="shared" si="10"/>
        <v>0</v>
      </c>
    </row>
    <row r="139" spans="1:13" x14ac:dyDescent="0.2">
      <c r="A139" s="124">
        <f t="shared" si="11"/>
        <v>0</v>
      </c>
      <c r="B139" s="54">
        <v>131</v>
      </c>
      <c r="C139" s="143">
        <f t="shared" ref="C139:C202" si="12">EDATE(C138,1)</f>
        <v>46954</v>
      </c>
      <c r="D139" s="142">
        <f>IF($C139&gt;'PAT1'!$L$9,0,VLOOKUP($C139,'PAT1'!J:L,3))</f>
        <v>0</v>
      </c>
      <c r="E139" s="142">
        <f>IF($C139&gt;'PAT2'!$L$9,0,VLOOKUP($C139,'PAT2'!J:L,3))</f>
        <v>0</v>
      </c>
      <c r="F139" s="142">
        <f>IF($C139&gt;'PAT3'!$L$9,0,VLOOKUP($C139,'PAT3'!J:L,3))</f>
        <v>0</v>
      </c>
      <c r="G139" s="142">
        <f>VLOOKUP($C139,'OC 1'!J:L,3)</f>
        <v>0</v>
      </c>
      <c r="H139" s="142">
        <f>VLOOKUP($C139,'OC 2'!J:L,3)</f>
        <v>0</v>
      </c>
      <c r="I139" s="142">
        <f>VLOOKUP($C139,'OC 3'!J:L,3)</f>
        <v>0</v>
      </c>
      <c r="J139" s="142">
        <f>IF($C139&gt;'Nouveau crédit'!$L$9,0,VLOOKUP($C139,'Nouveau crédit'!J:L,3))</f>
        <v>0</v>
      </c>
      <c r="K139" s="144">
        <f t="shared" si="9"/>
        <v>0</v>
      </c>
      <c r="L139" s="145">
        <f>IF(C139&lt;=regroupement!$L$9,regroupement!$L$14,0)</f>
        <v>0</v>
      </c>
      <c r="M139" s="146">
        <f t="shared" si="10"/>
        <v>0</v>
      </c>
    </row>
    <row r="140" spans="1:13" x14ac:dyDescent="0.2">
      <c r="A140" s="124">
        <f t="shared" si="11"/>
        <v>0</v>
      </c>
      <c r="B140" s="54">
        <v>132</v>
      </c>
      <c r="C140" s="143">
        <f t="shared" si="12"/>
        <v>46985</v>
      </c>
      <c r="D140" s="142">
        <f>IF($C140&gt;'PAT1'!$L$9,0,VLOOKUP($C140,'PAT1'!J:L,3))</f>
        <v>0</v>
      </c>
      <c r="E140" s="142">
        <f>IF($C140&gt;'PAT2'!$L$9,0,VLOOKUP($C140,'PAT2'!J:L,3))</f>
        <v>0</v>
      </c>
      <c r="F140" s="142">
        <f>IF($C140&gt;'PAT3'!$L$9,0,VLOOKUP($C140,'PAT3'!J:L,3))</f>
        <v>0</v>
      </c>
      <c r="G140" s="142">
        <f>VLOOKUP($C140,'OC 1'!J:L,3)</f>
        <v>0</v>
      </c>
      <c r="H140" s="142">
        <f>VLOOKUP($C140,'OC 2'!J:L,3)</f>
        <v>0</v>
      </c>
      <c r="I140" s="142">
        <f>VLOOKUP($C140,'OC 3'!J:L,3)</f>
        <v>0</v>
      </c>
      <c r="J140" s="142">
        <f>IF($C140&gt;'Nouveau crédit'!$L$9,0,VLOOKUP($C140,'Nouveau crédit'!J:L,3))</f>
        <v>0</v>
      </c>
      <c r="K140" s="144">
        <f t="shared" si="9"/>
        <v>0</v>
      </c>
      <c r="L140" s="145">
        <f>IF(C140&lt;=regroupement!$L$9,regroupement!$L$14,0)</f>
        <v>0</v>
      </c>
      <c r="M140" s="146">
        <f t="shared" si="10"/>
        <v>0</v>
      </c>
    </row>
    <row r="141" spans="1:13" x14ac:dyDescent="0.2">
      <c r="A141" s="124">
        <f t="shared" si="11"/>
        <v>0</v>
      </c>
      <c r="B141" s="54">
        <v>133</v>
      </c>
      <c r="C141" s="143">
        <f t="shared" si="12"/>
        <v>47016</v>
      </c>
      <c r="D141" s="142">
        <f>IF($C141&gt;'PAT1'!$L$9,0,VLOOKUP($C141,'PAT1'!J:L,3))</f>
        <v>0</v>
      </c>
      <c r="E141" s="142">
        <f>IF($C141&gt;'PAT2'!$L$9,0,VLOOKUP($C141,'PAT2'!J:L,3))</f>
        <v>0</v>
      </c>
      <c r="F141" s="142">
        <f>IF($C141&gt;'PAT3'!$L$9,0,VLOOKUP($C141,'PAT3'!J:L,3))</f>
        <v>0</v>
      </c>
      <c r="G141" s="142">
        <f>VLOOKUP($C141,'OC 1'!J:L,3)</f>
        <v>0</v>
      </c>
      <c r="H141" s="142">
        <f>VLOOKUP($C141,'OC 2'!J:L,3)</f>
        <v>0</v>
      </c>
      <c r="I141" s="142">
        <f>VLOOKUP($C141,'OC 3'!J:L,3)</f>
        <v>0</v>
      </c>
      <c r="J141" s="142">
        <f>IF($C141&gt;'Nouveau crédit'!$L$9,0,VLOOKUP($C141,'Nouveau crédit'!J:L,3))</f>
        <v>0</v>
      </c>
      <c r="K141" s="144">
        <f t="shared" si="9"/>
        <v>0</v>
      </c>
      <c r="L141" s="145">
        <f>IF(C141&lt;=regroupement!$L$9,regroupement!$L$14,0)</f>
        <v>0</v>
      </c>
      <c r="M141" s="146">
        <f t="shared" si="10"/>
        <v>0</v>
      </c>
    </row>
    <row r="142" spans="1:13" x14ac:dyDescent="0.2">
      <c r="A142" s="124">
        <f t="shared" si="11"/>
        <v>0</v>
      </c>
      <c r="B142" s="54">
        <v>134</v>
      </c>
      <c r="C142" s="143">
        <f t="shared" si="12"/>
        <v>47046</v>
      </c>
      <c r="D142" s="142">
        <f>IF($C142&gt;'PAT1'!$L$9,0,VLOOKUP($C142,'PAT1'!J:L,3))</f>
        <v>0</v>
      </c>
      <c r="E142" s="142">
        <f>IF($C142&gt;'PAT2'!$L$9,0,VLOOKUP($C142,'PAT2'!J:L,3))</f>
        <v>0</v>
      </c>
      <c r="F142" s="142">
        <f>IF($C142&gt;'PAT3'!$L$9,0,VLOOKUP($C142,'PAT3'!J:L,3))</f>
        <v>0</v>
      </c>
      <c r="G142" s="142">
        <f>VLOOKUP($C142,'OC 1'!J:L,3)</f>
        <v>0</v>
      </c>
      <c r="H142" s="142">
        <f>VLOOKUP($C142,'OC 2'!J:L,3)</f>
        <v>0</v>
      </c>
      <c r="I142" s="142">
        <f>VLOOKUP($C142,'OC 3'!J:L,3)</f>
        <v>0</v>
      </c>
      <c r="J142" s="142">
        <f>IF($C142&gt;'Nouveau crédit'!$L$9,0,VLOOKUP($C142,'Nouveau crédit'!J:L,3))</f>
        <v>0</v>
      </c>
      <c r="K142" s="144">
        <f t="shared" si="9"/>
        <v>0</v>
      </c>
      <c r="L142" s="145">
        <f>IF(C142&lt;=regroupement!$L$9,regroupement!$L$14,0)</f>
        <v>0</v>
      </c>
      <c r="M142" s="146">
        <f t="shared" si="10"/>
        <v>0</v>
      </c>
    </row>
    <row r="143" spans="1:13" x14ac:dyDescent="0.2">
      <c r="A143" s="124">
        <f t="shared" si="11"/>
        <v>0</v>
      </c>
      <c r="B143" s="54">
        <v>135</v>
      </c>
      <c r="C143" s="143">
        <f t="shared" si="12"/>
        <v>47077</v>
      </c>
      <c r="D143" s="142">
        <f>IF($C143&gt;'PAT1'!$L$9,0,VLOOKUP($C143,'PAT1'!J:L,3))</f>
        <v>0</v>
      </c>
      <c r="E143" s="142">
        <f>IF($C143&gt;'PAT2'!$L$9,0,VLOOKUP($C143,'PAT2'!J:L,3))</f>
        <v>0</v>
      </c>
      <c r="F143" s="142">
        <f>IF($C143&gt;'PAT3'!$L$9,0,VLOOKUP($C143,'PAT3'!J:L,3))</f>
        <v>0</v>
      </c>
      <c r="G143" s="142">
        <f>VLOOKUP($C143,'OC 1'!J:L,3)</f>
        <v>0</v>
      </c>
      <c r="H143" s="142">
        <f>VLOOKUP($C143,'OC 2'!J:L,3)</f>
        <v>0</v>
      </c>
      <c r="I143" s="142">
        <f>VLOOKUP($C143,'OC 3'!J:L,3)</f>
        <v>0</v>
      </c>
      <c r="J143" s="142">
        <f>IF($C143&gt;'Nouveau crédit'!$L$9,0,VLOOKUP($C143,'Nouveau crédit'!J:L,3))</f>
        <v>0</v>
      </c>
      <c r="K143" s="144">
        <f t="shared" si="9"/>
        <v>0</v>
      </c>
      <c r="L143" s="145">
        <f>IF(C143&lt;=regroupement!$L$9,regroupement!$L$14,0)</f>
        <v>0</v>
      </c>
      <c r="M143" s="146">
        <f t="shared" si="10"/>
        <v>0</v>
      </c>
    </row>
    <row r="144" spans="1:13" x14ac:dyDescent="0.2">
      <c r="A144" s="124">
        <f t="shared" si="11"/>
        <v>0</v>
      </c>
      <c r="B144" s="54">
        <v>136</v>
      </c>
      <c r="C144" s="143">
        <f t="shared" si="12"/>
        <v>47107</v>
      </c>
      <c r="D144" s="142">
        <f>IF($C144&gt;'PAT1'!$L$9,0,VLOOKUP($C144,'PAT1'!J:L,3))</f>
        <v>0</v>
      </c>
      <c r="E144" s="142">
        <f>IF($C144&gt;'PAT2'!$L$9,0,VLOOKUP($C144,'PAT2'!J:L,3))</f>
        <v>0</v>
      </c>
      <c r="F144" s="142">
        <f>IF($C144&gt;'PAT3'!$L$9,0,VLOOKUP($C144,'PAT3'!J:L,3))</f>
        <v>0</v>
      </c>
      <c r="G144" s="142">
        <f>VLOOKUP($C144,'OC 1'!J:L,3)</f>
        <v>0</v>
      </c>
      <c r="H144" s="142">
        <f>VLOOKUP($C144,'OC 2'!J:L,3)</f>
        <v>0</v>
      </c>
      <c r="I144" s="142">
        <f>VLOOKUP($C144,'OC 3'!J:L,3)</f>
        <v>0</v>
      </c>
      <c r="J144" s="142">
        <f>IF($C144&gt;'Nouveau crédit'!$L$9,0,VLOOKUP($C144,'Nouveau crédit'!J:L,3))</f>
        <v>0</v>
      </c>
      <c r="K144" s="144">
        <f t="shared" si="9"/>
        <v>0</v>
      </c>
      <c r="L144" s="145">
        <f>IF(C144&lt;=regroupement!$L$9,regroupement!$L$14,0)</f>
        <v>0</v>
      </c>
      <c r="M144" s="146">
        <f t="shared" si="10"/>
        <v>0</v>
      </c>
    </row>
    <row r="145" spans="1:13" x14ac:dyDescent="0.2">
      <c r="A145" s="124">
        <f t="shared" si="11"/>
        <v>0</v>
      </c>
      <c r="B145" s="54">
        <v>137</v>
      </c>
      <c r="C145" s="143">
        <f t="shared" si="12"/>
        <v>47138</v>
      </c>
      <c r="D145" s="142">
        <f>IF($C145&gt;'PAT1'!$L$9,0,VLOOKUP($C145,'PAT1'!J:L,3))</f>
        <v>0</v>
      </c>
      <c r="E145" s="142">
        <f>IF($C145&gt;'PAT2'!$L$9,0,VLOOKUP($C145,'PAT2'!J:L,3))</f>
        <v>0</v>
      </c>
      <c r="F145" s="142">
        <f>IF($C145&gt;'PAT3'!$L$9,0,VLOOKUP($C145,'PAT3'!J:L,3))</f>
        <v>0</v>
      </c>
      <c r="G145" s="142">
        <f>VLOOKUP($C145,'OC 1'!J:L,3)</f>
        <v>0</v>
      </c>
      <c r="H145" s="142">
        <f>VLOOKUP($C145,'OC 2'!J:L,3)</f>
        <v>0</v>
      </c>
      <c r="I145" s="142">
        <f>VLOOKUP($C145,'OC 3'!J:L,3)</f>
        <v>0</v>
      </c>
      <c r="J145" s="142">
        <f>IF($C145&gt;'Nouveau crédit'!$L$9,0,VLOOKUP($C145,'Nouveau crédit'!J:L,3))</f>
        <v>0</v>
      </c>
      <c r="K145" s="144">
        <f t="shared" si="9"/>
        <v>0</v>
      </c>
      <c r="L145" s="145">
        <f>IF(C145&lt;=regroupement!$L$9,regroupement!$L$14,0)</f>
        <v>0</v>
      </c>
      <c r="M145" s="146">
        <f t="shared" si="10"/>
        <v>0</v>
      </c>
    </row>
    <row r="146" spans="1:13" x14ac:dyDescent="0.2">
      <c r="A146" s="124">
        <f t="shared" si="11"/>
        <v>0</v>
      </c>
      <c r="B146" s="54">
        <v>138</v>
      </c>
      <c r="C146" s="143">
        <f t="shared" si="12"/>
        <v>47169</v>
      </c>
      <c r="D146" s="142">
        <f>IF($C146&gt;'PAT1'!$L$9,0,VLOOKUP($C146,'PAT1'!J:L,3))</f>
        <v>0</v>
      </c>
      <c r="E146" s="142">
        <f>IF($C146&gt;'PAT2'!$L$9,0,VLOOKUP($C146,'PAT2'!J:L,3))</f>
        <v>0</v>
      </c>
      <c r="F146" s="142">
        <f>IF($C146&gt;'PAT3'!$L$9,0,VLOOKUP($C146,'PAT3'!J:L,3))</f>
        <v>0</v>
      </c>
      <c r="G146" s="142">
        <f>VLOOKUP($C146,'OC 1'!J:L,3)</f>
        <v>0</v>
      </c>
      <c r="H146" s="142">
        <f>VLOOKUP($C146,'OC 2'!J:L,3)</f>
        <v>0</v>
      </c>
      <c r="I146" s="142">
        <f>VLOOKUP($C146,'OC 3'!J:L,3)</f>
        <v>0</v>
      </c>
      <c r="J146" s="142">
        <f>IF($C146&gt;'Nouveau crédit'!$L$9,0,VLOOKUP($C146,'Nouveau crédit'!J:L,3))</f>
        <v>0</v>
      </c>
      <c r="K146" s="144">
        <f t="shared" si="9"/>
        <v>0</v>
      </c>
      <c r="L146" s="145">
        <f>IF(C146&lt;=regroupement!$L$9,regroupement!$L$14,0)</f>
        <v>0</v>
      </c>
      <c r="M146" s="146">
        <f t="shared" si="10"/>
        <v>0</v>
      </c>
    </row>
    <row r="147" spans="1:13" x14ac:dyDescent="0.2">
      <c r="A147" s="124">
        <f t="shared" si="11"/>
        <v>0</v>
      </c>
      <c r="B147" s="54">
        <v>139</v>
      </c>
      <c r="C147" s="143">
        <f t="shared" si="12"/>
        <v>47197</v>
      </c>
      <c r="D147" s="142">
        <f>IF($C147&gt;'PAT1'!$L$9,0,VLOOKUP($C147,'PAT1'!J:L,3))</f>
        <v>0</v>
      </c>
      <c r="E147" s="142">
        <f>IF($C147&gt;'PAT2'!$L$9,0,VLOOKUP($C147,'PAT2'!J:L,3))</f>
        <v>0</v>
      </c>
      <c r="F147" s="142">
        <f>IF($C147&gt;'PAT3'!$L$9,0,VLOOKUP($C147,'PAT3'!J:L,3))</f>
        <v>0</v>
      </c>
      <c r="G147" s="142">
        <f>VLOOKUP($C147,'OC 1'!J:L,3)</f>
        <v>0</v>
      </c>
      <c r="H147" s="142">
        <f>VLOOKUP($C147,'OC 2'!J:L,3)</f>
        <v>0</v>
      </c>
      <c r="I147" s="142">
        <f>VLOOKUP($C147,'OC 3'!J:L,3)</f>
        <v>0</v>
      </c>
      <c r="J147" s="142">
        <f>IF($C147&gt;'Nouveau crédit'!$L$9,0,VLOOKUP($C147,'Nouveau crédit'!J:L,3))</f>
        <v>0</v>
      </c>
      <c r="K147" s="144">
        <f t="shared" si="9"/>
        <v>0</v>
      </c>
      <c r="L147" s="145">
        <f>IF(C147&lt;=regroupement!$L$9,regroupement!$L$14,0)</f>
        <v>0</v>
      </c>
      <c r="M147" s="146">
        <f t="shared" si="10"/>
        <v>0</v>
      </c>
    </row>
    <row r="148" spans="1:13" x14ac:dyDescent="0.2">
      <c r="A148" s="124">
        <f t="shared" si="11"/>
        <v>0</v>
      </c>
      <c r="B148" s="54">
        <v>140</v>
      </c>
      <c r="C148" s="143">
        <f t="shared" si="12"/>
        <v>47228</v>
      </c>
      <c r="D148" s="142">
        <f>IF($C148&gt;'PAT1'!$L$9,0,VLOOKUP($C148,'PAT1'!J:L,3))</f>
        <v>0</v>
      </c>
      <c r="E148" s="142">
        <f>IF($C148&gt;'PAT2'!$L$9,0,VLOOKUP($C148,'PAT2'!J:L,3))</f>
        <v>0</v>
      </c>
      <c r="F148" s="142">
        <f>IF($C148&gt;'PAT3'!$L$9,0,VLOOKUP($C148,'PAT3'!J:L,3))</f>
        <v>0</v>
      </c>
      <c r="G148" s="142">
        <f>VLOOKUP($C148,'OC 1'!J:L,3)</f>
        <v>0</v>
      </c>
      <c r="H148" s="142">
        <f>VLOOKUP($C148,'OC 2'!J:L,3)</f>
        <v>0</v>
      </c>
      <c r="I148" s="142">
        <f>VLOOKUP($C148,'OC 3'!J:L,3)</f>
        <v>0</v>
      </c>
      <c r="J148" s="142">
        <f>IF($C148&gt;'Nouveau crédit'!$L$9,0,VLOOKUP($C148,'Nouveau crédit'!J:L,3))</f>
        <v>0</v>
      </c>
      <c r="K148" s="144">
        <f t="shared" si="9"/>
        <v>0</v>
      </c>
      <c r="L148" s="145">
        <f>IF(C148&lt;=regroupement!$L$9,regroupement!$L$14,0)</f>
        <v>0</v>
      </c>
      <c r="M148" s="146">
        <f t="shared" si="10"/>
        <v>0</v>
      </c>
    </row>
    <row r="149" spans="1:13" x14ac:dyDescent="0.2">
      <c r="A149" s="124">
        <f t="shared" si="11"/>
        <v>0</v>
      </c>
      <c r="B149" s="54">
        <v>141</v>
      </c>
      <c r="C149" s="143">
        <f t="shared" si="12"/>
        <v>47258</v>
      </c>
      <c r="D149" s="142">
        <f>IF($C149&gt;'PAT1'!$L$9,0,VLOOKUP($C149,'PAT1'!J:L,3))</f>
        <v>0</v>
      </c>
      <c r="E149" s="142">
        <f>IF($C149&gt;'PAT2'!$L$9,0,VLOOKUP($C149,'PAT2'!J:L,3))</f>
        <v>0</v>
      </c>
      <c r="F149" s="142">
        <f>IF($C149&gt;'PAT3'!$L$9,0,VLOOKUP($C149,'PAT3'!J:L,3))</f>
        <v>0</v>
      </c>
      <c r="G149" s="142">
        <f>VLOOKUP($C149,'OC 1'!J:L,3)</f>
        <v>0</v>
      </c>
      <c r="H149" s="142">
        <f>VLOOKUP($C149,'OC 2'!J:L,3)</f>
        <v>0</v>
      </c>
      <c r="I149" s="142">
        <f>VLOOKUP($C149,'OC 3'!J:L,3)</f>
        <v>0</v>
      </c>
      <c r="J149" s="142">
        <f>IF($C149&gt;'Nouveau crédit'!$L$9,0,VLOOKUP($C149,'Nouveau crédit'!J:L,3))</f>
        <v>0</v>
      </c>
      <c r="K149" s="144">
        <f t="shared" si="9"/>
        <v>0</v>
      </c>
      <c r="L149" s="145">
        <f>IF(C149&lt;=regroupement!$L$9,regroupement!$L$14,0)</f>
        <v>0</v>
      </c>
      <c r="M149" s="146">
        <f t="shared" si="10"/>
        <v>0</v>
      </c>
    </row>
    <row r="150" spans="1:13" x14ac:dyDescent="0.2">
      <c r="A150" s="124">
        <f t="shared" si="11"/>
        <v>0</v>
      </c>
      <c r="B150" s="54">
        <v>142</v>
      </c>
      <c r="C150" s="143">
        <f t="shared" si="12"/>
        <v>47289</v>
      </c>
      <c r="D150" s="142">
        <f>IF($C150&gt;'PAT1'!$L$9,0,VLOOKUP($C150,'PAT1'!J:L,3))</f>
        <v>0</v>
      </c>
      <c r="E150" s="142">
        <f>IF($C150&gt;'PAT2'!$L$9,0,VLOOKUP($C150,'PAT2'!J:L,3))</f>
        <v>0</v>
      </c>
      <c r="F150" s="142">
        <f>IF($C150&gt;'PAT3'!$L$9,0,VLOOKUP($C150,'PAT3'!J:L,3))</f>
        <v>0</v>
      </c>
      <c r="G150" s="142">
        <f>VLOOKUP($C150,'OC 1'!J:L,3)</f>
        <v>0</v>
      </c>
      <c r="H150" s="142">
        <f>VLOOKUP($C150,'OC 2'!J:L,3)</f>
        <v>0</v>
      </c>
      <c r="I150" s="142">
        <f>VLOOKUP($C150,'OC 3'!J:L,3)</f>
        <v>0</v>
      </c>
      <c r="J150" s="142">
        <f>IF($C150&gt;'Nouveau crédit'!$L$9,0,VLOOKUP($C150,'Nouveau crédit'!J:L,3))</f>
        <v>0</v>
      </c>
      <c r="K150" s="144">
        <f t="shared" si="9"/>
        <v>0</v>
      </c>
      <c r="L150" s="145">
        <f>IF(C150&lt;=regroupement!$L$9,regroupement!$L$14,0)</f>
        <v>0</v>
      </c>
      <c r="M150" s="146">
        <f t="shared" si="10"/>
        <v>0</v>
      </c>
    </row>
    <row r="151" spans="1:13" x14ac:dyDescent="0.2">
      <c r="A151" s="124">
        <f t="shared" si="11"/>
        <v>0</v>
      </c>
      <c r="B151" s="54">
        <v>143</v>
      </c>
      <c r="C151" s="143">
        <f t="shared" si="12"/>
        <v>47319</v>
      </c>
      <c r="D151" s="142">
        <f>IF($C151&gt;'PAT1'!$L$9,0,VLOOKUP($C151,'PAT1'!J:L,3))</f>
        <v>0</v>
      </c>
      <c r="E151" s="142">
        <f>IF($C151&gt;'PAT2'!$L$9,0,VLOOKUP($C151,'PAT2'!J:L,3))</f>
        <v>0</v>
      </c>
      <c r="F151" s="142">
        <f>IF($C151&gt;'PAT3'!$L$9,0,VLOOKUP($C151,'PAT3'!J:L,3))</f>
        <v>0</v>
      </c>
      <c r="G151" s="142">
        <f>VLOOKUP($C151,'OC 1'!J:L,3)</f>
        <v>0</v>
      </c>
      <c r="H151" s="142">
        <f>VLOOKUP($C151,'OC 2'!J:L,3)</f>
        <v>0</v>
      </c>
      <c r="I151" s="142">
        <f>VLOOKUP($C151,'OC 3'!J:L,3)</f>
        <v>0</v>
      </c>
      <c r="J151" s="142">
        <f>IF($C151&gt;'Nouveau crédit'!$L$9,0,VLOOKUP($C151,'Nouveau crédit'!J:L,3))</f>
        <v>0</v>
      </c>
      <c r="K151" s="144">
        <f t="shared" si="9"/>
        <v>0</v>
      </c>
      <c r="L151" s="145">
        <f>IF(C151&lt;=regroupement!$L$9,regroupement!$L$14,0)</f>
        <v>0</v>
      </c>
      <c r="M151" s="146">
        <f t="shared" si="10"/>
        <v>0</v>
      </c>
    </row>
    <row r="152" spans="1:13" x14ac:dyDescent="0.2">
      <c r="A152" s="124">
        <f t="shared" si="11"/>
        <v>0</v>
      </c>
      <c r="B152" s="54">
        <v>144</v>
      </c>
      <c r="C152" s="143">
        <f t="shared" si="12"/>
        <v>47350</v>
      </c>
      <c r="D152" s="142">
        <f>IF($C152&gt;'PAT1'!$L$9,0,VLOOKUP($C152,'PAT1'!J:L,3))</f>
        <v>0</v>
      </c>
      <c r="E152" s="142">
        <f>IF($C152&gt;'PAT2'!$L$9,0,VLOOKUP($C152,'PAT2'!J:L,3))</f>
        <v>0</v>
      </c>
      <c r="F152" s="142">
        <f>IF($C152&gt;'PAT3'!$L$9,0,VLOOKUP($C152,'PAT3'!J:L,3))</f>
        <v>0</v>
      </c>
      <c r="G152" s="142">
        <f>VLOOKUP($C152,'OC 1'!J:L,3)</f>
        <v>0</v>
      </c>
      <c r="H152" s="142">
        <f>VLOOKUP($C152,'OC 2'!J:L,3)</f>
        <v>0</v>
      </c>
      <c r="I152" s="142">
        <f>VLOOKUP($C152,'OC 3'!J:L,3)</f>
        <v>0</v>
      </c>
      <c r="J152" s="142">
        <f>IF($C152&gt;'Nouveau crédit'!$L$9,0,VLOOKUP($C152,'Nouveau crédit'!J:L,3))</f>
        <v>0</v>
      </c>
      <c r="K152" s="144">
        <f t="shared" si="9"/>
        <v>0</v>
      </c>
      <c r="L152" s="145">
        <f>IF(C152&lt;=regroupement!$L$9,regroupement!$L$14,0)</f>
        <v>0</v>
      </c>
      <c r="M152" s="146">
        <f t="shared" si="10"/>
        <v>0</v>
      </c>
    </row>
    <row r="153" spans="1:13" x14ac:dyDescent="0.2">
      <c r="A153" s="124">
        <f t="shared" si="11"/>
        <v>0</v>
      </c>
      <c r="B153" s="54">
        <v>145</v>
      </c>
      <c r="C153" s="143">
        <f t="shared" si="12"/>
        <v>47381</v>
      </c>
      <c r="D153" s="142">
        <f>IF($C153&gt;'PAT1'!$L$9,0,VLOOKUP($C153,'PAT1'!J:L,3))</f>
        <v>0</v>
      </c>
      <c r="E153" s="142">
        <f>IF($C153&gt;'PAT2'!$L$9,0,VLOOKUP($C153,'PAT2'!J:L,3))</f>
        <v>0</v>
      </c>
      <c r="F153" s="142">
        <f>IF($C153&gt;'PAT3'!$L$9,0,VLOOKUP($C153,'PAT3'!J:L,3))</f>
        <v>0</v>
      </c>
      <c r="G153" s="142">
        <f>VLOOKUP($C153,'OC 1'!J:L,3)</f>
        <v>0</v>
      </c>
      <c r="H153" s="142">
        <f>VLOOKUP($C153,'OC 2'!J:L,3)</f>
        <v>0</v>
      </c>
      <c r="I153" s="142">
        <f>VLOOKUP($C153,'OC 3'!J:L,3)</f>
        <v>0</v>
      </c>
      <c r="J153" s="142">
        <f>IF($C153&gt;'Nouveau crédit'!$L$9,0,VLOOKUP($C153,'Nouveau crédit'!J:L,3))</f>
        <v>0</v>
      </c>
      <c r="K153" s="144">
        <f t="shared" si="9"/>
        <v>0</v>
      </c>
      <c r="L153" s="145">
        <f>IF(C153&lt;=regroupement!$L$9,regroupement!$L$14,0)</f>
        <v>0</v>
      </c>
      <c r="M153" s="146">
        <f t="shared" si="10"/>
        <v>0</v>
      </c>
    </row>
    <row r="154" spans="1:13" x14ac:dyDescent="0.2">
      <c r="A154" s="124">
        <f t="shared" si="11"/>
        <v>0</v>
      </c>
      <c r="B154" s="54">
        <v>146</v>
      </c>
      <c r="C154" s="143">
        <f t="shared" si="12"/>
        <v>47411</v>
      </c>
      <c r="D154" s="142">
        <f>IF($C154&gt;'PAT1'!$L$9,0,VLOOKUP($C154,'PAT1'!J:L,3))</f>
        <v>0</v>
      </c>
      <c r="E154" s="142">
        <f>IF($C154&gt;'PAT2'!$L$9,0,VLOOKUP($C154,'PAT2'!J:L,3))</f>
        <v>0</v>
      </c>
      <c r="F154" s="142">
        <f>IF($C154&gt;'PAT3'!$L$9,0,VLOOKUP($C154,'PAT3'!J:L,3))</f>
        <v>0</v>
      </c>
      <c r="G154" s="142">
        <f>VLOOKUP($C154,'OC 1'!J:L,3)</f>
        <v>0</v>
      </c>
      <c r="H154" s="142">
        <f>VLOOKUP($C154,'OC 2'!J:L,3)</f>
        <v>0</v>
      </c>
      <c r="I154" s="142">
        <f>VLOOKUP($C154,'OC 3'!J:L,3)</f>
        <v>0</v>
      </c>
      <c r="J154" s="142">
        <f>IF($C154&gt;'Nouveau crédit'!$L$9,0,VLOOKUP($C154,'Nouveau crédit'!J:L,3))</f>
        <v>0</v>
      </c>
      <c r="K154" s="144">
        <f t="shared" si="9"/>
        <v>0</v>
      </c>
      <c r="L154" s="145">
        <f>IF(C154&lt;=regroupement!$L$9,regroupement!$L$14,0)</f>
        <v>0</v>
      </c>
      <c r="M154" s="146">
        <f t="shared" si="10"/>
        <v>0</v>
      </c>
    </row>
    <row r="155" spans="1:13" x14ac:dyDescent="0.2">
      <c r="A155" s="124">
        <f t="shared" si="11"/>
        <v>0</v>
      </c>
      <c r="B155" s="54">
        <v>147</v>
      </c>
      <c r="C155" s="143">
        <f t="shared" si="12"/>
        <v>47442</v>
      </c>
      <c r="D155" s="142">
        <f>IF($C155&gt;'PAT1'!$L$9,0,VLOOKUP($C155,'PAT1'!J:L,3))</f>
        <v>0</v>
      </c>
      <c r="E155" s="142">
        <f>IF($C155&gt;'PAT2'!$L$9,0,VLOOKUP($C155,'PAT2'!J:L,3))</f>
        <v>0</v>
      </c>
      <c r="F155" s="142">
        <f>IF($C155&gt;'PAT3'!$L$9,0,VLOOKUP($C155,'PAT3'!J:L,3))</f>
        <v>0</v>
      </c>
      <c r="G155" s="142">
        <f>VLOOKUP($C155,'OC 1'!J:L,3)</f>
        <v>0</v>
      </c>
      <c r="H155" s="142">
        <f>VLOOKUP($C155,'OC 2'!J:L,3)</f>
        <v>0</v>
      </c>
      <c r="I155" s="142">
        <f>VLOOKUP($C155,'OC 3'!J:L,3)</f>
        <v>0</v>
      </c>
      <c r="J155" s="142">
        <f>IF($C155&gt;'Nouveau crédit'!$L$9,0,VLOOKUP($C155,'Nouveau crédit'!J:L,3))</f>
        <v>0</v>
      </c>
      <c r="K155" s="144">
        <f t="shared" si="9"/>
        <v>0</v>
      </c>
      <c r="L155" s="145">
        <f>IF(C155&lt;=regroupement!$L$9,regroupement!$L$14,0)</f>
        <v>0</v>
      </c>
      <c r="M155" s="146">
        <f t="shared" si="10"/>
        <v>0</v>
      </c>
    </row>
    <row r="156" spans="1:13" x14ac:dyDescent="0.2">
      <c r="A156" s="124">
        <f t="shared" si="11"/>
        <v>0</v>
      </c>
      <c r="B156" s="54">
        <v>148</v>
      </c>
      <c r="C156" s="143">
        <f t="shared" si="12"/>
        <v>47472</v>
      </c>
      <c r="D156" s="142">
        <f>IF($C156&gt;'PAT1'!$L$9,0,VLOOKUP($C156,'PAT1'!J:L,3))</f>
        <v>0</v>
      </c>
      <c r="E156" s="142">
        <f>IF($C156&gt;'PAT2'!$L$9,0,VLOOKUP($C156,'PAT2'!J:L,3))</f>
        <v>0</v>
      </c>
      <c r="F156" s="142">
        <f>IF($C156&gt;'PAT3'!$L$9,0,VLOOKUP($C156,'PAT3'!J:L,3))</f>
        <v>0</v>
      </c>
      <c r="G156" s="142">
        <f>VLOOKUP($C156,'OC 1'!J:L,3)</f>
        <v>0</v>
      </c>
      <c r="H156" s="142">
        <f>VLOOKUP($C156,'OC 2'!J:L,3)</f>
        <v>0</v>
      </c>
      <c r="I156" s="142">
        <f>VLOOKUP($C156,'OC 3'!J:L,3)</f>
        <v>0</v>
      </c>
      <c r="J156" s="142">
        <f>IF($C156&gt;'Nouveau crédit'!$L$9,0,VLOOKUP($C156,'Nouveau crédit'!J:L,3))</f>
        <v>0</v>
      </c>
      <c r="K156" s="144">
        <f t="shared" si="9"/>
        <v>0</v>
      </c>
      <c r="L156" s="145">
        <f>IF(C156&lt;=regroupement!$L$9,regroupement!$L$14,0)</f>
        <v>0</v>
      </c>
      <c r="M156" s="146">
        <f t="shared" si="10"/>
        <v>0</v>
      </c>
    </row>
    <row r="157" spans="1:13" x14ac:dyDescent="0.2">
      <c r="A157" s="124">
        <f t="shared" si="11"/>
        <v>0</v>
      </c>
      <c r="B157" s="54">
        <v>149</v>
      </c>
      <c r="C157" s="143">
        <f t="shared" si="12"/>
        <v>47503</v>
      </c>
      <c r="D157" s="142">
        <f>IF($C157&gt;'PAT1'!$L$9,0,VLOOKUP($C157,'PAT1'!J:L,3))</f>
        <v>0</v>
      </c>
      <c r="E157" s="142">
        <f>IF($C157&gt;'PAT2'!$L$9,0,VLOOKUP($C157,'PAT2'!J:L,3))</f>
        <v>0</v>
      </c>
      <c r="F157" s="142">
        <f>IF($C157&gt;'PAT3'!$L$9,0,VLOOKUP($C157,'PAT3'!J:L,3))</f>
        <v>0</v>
      </c>
      <c r="G157" s="142">
        <f>VLOOKUP($C157,'OC 1'!J:L,3)</f>
        <v>0</v>
      </c>
      <c r="H157" s="142">
        <f>VLOOKUP($C157,'OC 2'!J:L,3)</f>
        <v>0</v>
      </c>
      <c r="I157" s="142">
        <f>VLOOKUP($C157,'OC 3'!J:L,3)</f>
        <v>0</v>
      </c>
      <c r="J157" s="142">
        <f>IF($C157&gt;'Nouveau crédit'!$L$9,0,VLOOKUP($C157,'Nouveau crédit'!J:L,3))</f>
        <v>0</v>
      </c>
      <c r="K157" s="144">
        <f t="shared" si="9"/>
        <v>0</v>
      </c>
      <c r="L157" s="145">
        <f>IF(C157&lt;=regroupement!$L$9,regroupement!$L$14,0)</f>
        <v>0</v>
      </c>
      <c r="M157" s="146">
        <f t="shared" si="10"/>
        <v>0</v>
      </c>
    </row>
    <row r="158" spans="1:13" x14ac:dyDescent="0.2">
      <c r="A158" s="124">
        <f t="shared" si="11"/>
        <v>0</v>
      </c>
      <c r="B158" s="54">
        <v>150</v>
      </c>
      <c r="C158" s="143">
        <f t="shared" si="12"/>
        <v>47534</v>
      </c>
      <c r="D158" s="142">
        <f>IF($C158&gt;'PAT1'!$L$9,0,VLOOKUP($C158,'PAT1'!J:L,3))</f>
        <v>0</v>
      </c>
      <c r="E158" s="142">
        <f>IF($C158&gt;'PAT2'!$L$9,0,VLOOKUP($C158,'PAT2'!J:L,3))</f>
        <v>0</v>
      </c>
      <c r="F158" s="142">
        <f>IF($C158&gt;'PAT3'!$L$9,0,VLOOKUP($C158,'PAT3'!J:L,3))</f>
        <v>0</v>
      </c>
      <c r="G158" s="142">
        <f>VLOOKUP($C158,'OC 1'!J:L,3)</f>
        <v>0</v>
      </c>
      <c r="H158" s="142">
        <f>VLOOKUP($C158,'OC 2'!J:L,3)</f>
        <v>0</v>
      </c>
      <c r="I158" s="142">
        <f>VLOOKUP($C158,'OC 3'!J:L,3)</f>
        <v>0</v>
      </c>
      <c r="J158" s="142">
        <f>IF($C158&gt;'Nouveau crédit'!$L$9,0,VLOOKUP($C158,'Nouveau crédit'!J:L,3))</f>
        <v>0</v>
      </c>
      <c r="K158" s="144">
        <f t="shared" si="9"/>
        <v>0</v>
      </c>
      <c r="L158" s="145">
        <f>IF(C158&lt;=regroupement!$L$9,regroupement!$L$14,0)</f>
        <v>0</v>
      </c>
      <c r="M158" s="146">
        <f t="shared" si="10"/>
        <v>0</v>
      </c>
    </row>
    <row r="159" spans="1:13" x14ac:dyDescent="0.2">
      <c r="A159" s="124">
        <f t="shared" si="11"/>
        <v>0</v>
      </c>
      <c r="B159" s="54">
        <v>151</v>
      </c>
      <c r="C159" s="143">
        <f t="shared" si="12"/>
        <v>47562</v>
      </c>
      <c r="D159" s="142">
        <f>IF($C159&gt;'PAT1'!$L$9,0,VLOOKUP($C159,'PAT1'!J:L,3))</f>
        <v>0</v>
      </c>
      <c r="E159" s="142">
        <f>IF($C159&gt;'PAT2'!$L$9,0,VLOOKUP($C159,'PAT2'!J:L,3))</f>
        <v>0</v>
      </c>
      <c r="F159" s="142">
        <f>IF($C159&gt;'PAT3'!$L$9,0,VLOOKUP($C159,'PAT3'!J:L,3))</f>
        <v>0</v>
      </c>
      <c r="G159" s="142">
        <f>VLOOKUP($C159,'OC 1'!J:L,3)</f>
        <v>0</v>
      </c>
      <c r="H159" s="142">
        <f>VLOOKUP($C159,'OC 2'!J:L,3)</f>
        <v>0</v>
      </c>
      <c r="I159" s="142">
        <f>VLOOKUP($C159,'OC 3'!J:L,3)</f>
        <v>0</v>
      </c>
      <c r="J159" s="142">
        <f>IF($C159&gt;'Nouveau crédit'!$L$9,0,VLOOKUP($C159,'Nouveau crédit'!J:L,3))</f>
        <v>0</v>
      </c>
      <c r="K159" s="144">
        <f t="shared" si="9"/>
        <v>0</v>
      </c>
      <c r="L159" s="145">
        <f>IF(C159&lt;=regroupement!$L$9,regroupement!$L$14,0)</f>
        <v>0</v>
      </c>
      <c r="M159" s="146">
        <f t="shared" si="10"/>
        <v>0</v>
      </c>
    </row>
    <row r="160" spans="1:13" x14ac:dyDescent="0.2">
      <c r="A160" s="124">
        <f t="shared" si="11"/>
        <v>0</v>
      </c>
      <c r="B160" s="54">
        <v>152</v>
      </c>
      <c r="C160" s="143">
        <f t="shared" si="12"/>
        <v>47593</v>
      </c>
      <c r="D160" s="142">
        <f>IF($C160&gt;'PAT1'!$L$9,0,VLOOKUP($C160,'PAT1'!J:L,3))</f>
        <v>0</v>
      </c>
      <c r="E160" s="142">
        <f>IF($C160&gt;'PAT2'!$L$9,0,VLOOKUP($C160,'PAT2'!J:L,3))</f>
        <v>0</v>
      </c>
      <c r="F160" s="142">
        <f>IF($C160&gt;'PAT3'!$L$9,0,VLOOKUP($C160,'PAT3'!J:L,3))</f>
        <v>0</v>
      </c>
      <c r="G160" s="142">
        <f>VLOOKUP($C160,'OC 1'!J:L,3)</f>
        <v>0</v>
      </c>
      <c r="H160" s="142">
        <f>VLOOKUP($C160,'OC 2'!J:L,3)</f>
        <v>0</v>
      </c>
      <c r="I160" s="142">
        <f>VLOOKUP($C160,'OC 3'!J:L,3)</f>
        <v>0</v>
      </c>
      <c r="J160" s="142">
        <f>IF($C160&gt;'Nouveau crédit'!$L$9,0,VLOOKUP($C160,'Nouveau crédit'!J:L,3))</f>
        <v>0</v>
      </c>
      <c r="K160" s="144">
        <f t="shared" si="9"/>
        <v>0</v>
      </c>
      <c r="L160" s="145">
        <f>IF(C160&lt;=regroupement!$L$9,regroupement!$L$14,0)</f>
        <v>0</v>
      </c>
      <c r="M160" s="146">
        <f t="shared" si="10"/>
        <v>0</v>
      </c>
    </row>
    <row r="161" spans="1:13" x14ac:dyDescent="0.2">
      <c r="A161" s="124">
        <f t="shared" si="11"/>
        <v>0</v>
      </c>
      <c r="B161" s="54">
        <v>153</v>
      </c>
      <c r="C161" s="143">
        <f t="shared" si="12"/>
        <v>47623</v>
      </c>
      <c r="D161" s="142">
        <f>IF($C161&gt;'PAT1'!$L$9,0,VLOOKUP($C161,'PAT1'!J:L,3))</f>
        <v>0</v>
      </c>
      <c r="E161" s="142">
        <f>IF($C161&gt;'PAT2'!$L$9,0,VLOOKUP($C161,'PAT2'!J:L,3))</f>
        <v>0</v>
      </c>
      <c r="F161" s="142">
        <f>IF($C161&gt;'PAT3'!$L$9,0,VLOOKUP($C161,'PAT3'!J:L,3))</f>
        <v>0</v>
      </c>
      <c r="G161" s="142">
        <f>VLOOKUP($C161,'OC 1'!J:L,3)</f>
        <v>0</v>
      </c>
      <c r="H161" s="142">
        <f>VLOOKUP($C161,'OC 2'!J:L,3)</f>
        <v>0</v>
      </c>
      <c r="I161" s="142">
        <f>VLOOKUP($C161,'OC 3'!J:L,3)</f>
        <v>0</v>
      </c>
      <c r="J161" s="142">
        <f>IF($C161&gt;'Nouveau crédit'!$L$9,0,VLOOKUP($C161,'Nouveau crédit'!J:L,3))</f>
        <v>0</v>
      </c>
      <c r="K161" s="144">
        <f t="shared" si="9"/>
        <v>0</v>
      </c>
      <c r="L161" s="145">
        <f>IF(C161&lt;=regroupement!$L$9,regroupement!$L$14,0)</f>
        <v>0</v>
      </c>
      <c r="M161" s="146">
        <f t="shared" si="10"/>
        <v>0</v>
      </c>
    </row>
    <row r="162" spans="1:13" x14ac:dyDescent="0.2">
      <c r="A162" s="124">
        <f t="shared" si="11"/>
        <v>0</v>
      </c>
      <c r="B162" s="54">
        <v>154</v>
      </c>
      <c r="C162" s="143">
        <f t="shared" si="12"/>
        <v>47654</v>
      </c>
      <c r="D162" s="142">
        <f>IF($C162&gt;'PAT1'!$L$9,0,VLOOKUP($C162,'PAT1'!J:L,3))</f>
        <v>0</v>
      </c>
      <c r="E162" s="142">
        <f>IF($C162&gt;'PAT2'!$L$9,0,VLOOKUP($C162,'PAT2'!J:L,3))</f>
        <v>0</v>
      </c>
      <c r="F162" s="142">
        <f>IF($C162&gt;'PAT3'!$L$9,0,VLOOKUP($C162,'PAT3'!J:L,3))</f>
        <v>0</v>
      </c>
      <c r="G162" s="142">
        <f>VLOOKUP($C162,'OC 1'!J:L,3)</f>
        <v>0</v>
      </c>
      <c r="H162" s="142">
        <f>VLOOKUP($C162,'OC 2'!J:L,3)</f>
        <v>0</v>
      </c>
      <c r="I162" s="142">
        <f>VLOOKUP($C162,'OC 3'!J:L,3)</f>
        <v>0</v>
      </c>
      <c r="J162" s="142">
        <f>IF($C162&gt;'Nouveau crédit'!$L$9,0,VLOOKUP($C162,'Nouveau crédit'!J:L,3))</f>
        <v>0</v>
      </c>
      <c r="K162" s="144">
        <f t="shared" si="9"/>
        <v>0</v>
      </c>
      <c r="L162" s="145">
        <f>IF(C162&lt;=regroupement!$L$9,regroupement!$L$14,0)</f>
        <v>0</v>
      </c>
      <c r="M162" s="146">
        <f t="shared" si="10"/>
        <v>0</v>
      </c>
    </row>
    <row r="163" spans="1:13" x14ac:dyDescent="0.2">
      <c r="A163" s="124">
        <f t="shared" si="11"/>
        <v>0</v>
      </c>
      <c r="B163" s="54">
        <v>155</v>
      </c>
      <c r="C163" s="143">
        <f t="shared" si="12"/>
        <v>47684</v>
      </c>
      <c r="D163" s="142">
        <f>IF($C163&gt;'PAT1'!$L$9,0,VLOOKUP($C163,'PAT1'!J:L,3))</f>
        <v>0</v>
      </c>
      <c r="E163" s="142">
        <f>IF($C163&gt;'PAT2'!$L$9,0,VLOOKUP($C163,'PAT2'!J:L,3))</f>
        <v>0</v>
      </c>
      <c r="F163" s="142">
        <f>IF($C163&gt;'PAT3'!$L$9,0,VLOOKUP($C163,'PAT3'!J:L,3))</f>
        <v>0</v>
      </c>
      <c r="G163" s="142">
        <f>VLOOKUP($C163,'OC 1'!J:L,3)</f>
        <v>0</v>
      </c>
      <c r="H163" s="142">
        <f>VLOOKUP($C163,'OC 2'!J:L,3)</f>
        <v>0</v>
      </c>
      <c r="I163" s="142">
        <f>VLOOKUP($C163,'OC 3'!J:L,3)</f>
        <v>0</v>
      </c>
      <c r="J163" s="142">
        <f>IF($C163&gt;'Nouveau crédit'!$L$9,0,VLOOKUP($C163,'Nouveau crédit'!J:L,3))</f>
        <v>0</v>
      </c>
      <c r="K163" s="144">
        <f t="shared" si="9"/>
        <v>0</v>
      </c>
      <c r="L163" s="145">
        <f>IF(C163&lt;=regroupement!$L$9,regroupement!$L$14,0)</f>
        <v>0</v>
      </c>
      <c r="M163" s="146">
        <f t="shared" si="10"/>
        <v>0</v>
      </c>
    </row>
    <row r="164" spans="1:13" x14ac:dyDescent="0.2">
      <c r="A164" s="124">
        <f t="shared" si="11"/>
        <v>0</v>
      </c>
      <c r="B164" s="54">
        <v>156</v>
      </c>
      <c r="C164" s="143">
        <f t="shared" si="12"/>
        <v>47715</v>
      </c>
      <c r="D164" s="142">
        <f>IF($C164&gt;'PAT1'!$L$9,0,VLOOKUP($C164,'PAT1'!J:L,3))</f>
        <v>0</v>
      </c>
      <c r="E164" s="142">
        <f>IF($C164&gt;'PAT2'!$L$9,0,VLOOKUP($C164,'PAT2'!J:L,3))</f>
        <v>0</v>
      </c>
      <c r="F164" s="142">
        <f>IF($C164&gt;'PAT3'!$L$9,0,VLOOKUP($C164,'PAT3'!J:L,3))</f>
        <v>0</v>
      </c>
      <c r="G164" s="142">
        <f>VLOOKUP($C164,'OC 1'!J:L,3)</f>
        <v>0</v>
      </c>
      <c r="H164" s="142">
        <f>VLOOKUP($C164,'OC 2'!J:L,3)</f>
        <v>0</v>
      </c>
      <c r="I164" s="142">
        <f>VLOOKUP($C164,'OC 3'!J:L,3)</f>
        <v>0</v>
      </c>
      <c r="J164" s="142">
        <f>IF($C164&gt;'Nouveau crédit'!$L$9,0,VLOOKUP($C164,'Nouveau crédit'!J:L,3))</f>
        <v>0</v>
      </c>
      <c r="K164" s="144">
        <f t="shared" si="9"/>
        <v>0</v>
      </c>
      <c r="L164" s="145">
        <f>IF(C164&lt;=regroupement!$L$9,regroupement!$L$14,0)</f>
        <v>0</v>
      </c>
      <c r="M164" s="146">
        <f t="shared" si="10"/>
        <v>0</v>
      </c>
    </row>
    <row r="165" spans="1:13" x14ac:dyDescent="0.2">
      <c r="A165" s="124">
        <f t="shared" si="11"/>
        <v>0</v>
      </c>
      <c r="B165" s="54">
        <v>157</v>
      </c>
      <c r="C165" s="143">
        <f t="shared" si="12"/>
        <v>47746</v>
      </c>
      <c r="D165" s="142">
        <f>IF($C165&gt;'PAT1'!$L$9,0,VLOOKUP($C165,'PAT1'!J:L,3))</f>
        <v>0</v>
      </c>
      <c r="E165" s="142">
        <f>IF($C165&gt;'PAT2'!$L$9,0,VLOOKUP($C165,'PAT2'!J:L,3))</f>
        <v>0</v>
      </c>
      <c r="F165" s="142">
        <f>IF($C165&gt;'PAT3'!$L$9,0,VLOOKUP($C165,'PAT3'!J:L,3))</f>
        <v>0</v>
      </c>
      <c r="G165" s="142">
        <f>VLOOKUP($C165,'OC 1'!J:L,3)</f>
        <v>0</v>
      </c>
      <c r="H165" s="142">
        <f>VLOOKUP($C165,'OC 2'!J:L,3)</f>
        <v>0</v>
      </c>
      <c r="I165" s="142">
        <f>VLOOKUP($C165,'OC 3'!J:L,3)</f>
        <v>0</v>
      </c>
      <c r="J165" s="142">
        <f>IF($C165&gt;'Nouveau crédit'!$L$9,0,VLOOKUP($C165,'Nouveau crédit'!J:L,3))</f>
        <v>0</v>
      </c>
      <c r="K165" s="144">
        <f t="shared" si="9"/>
        <v>0</v>
      </c>
      <c r="L165" s="145">
        <f>IF(C165&lt;=regroupement!$L$9,regroupement!$L$14,0)</f>
        <v>0</v>
      </c>
      <c r="M165" s="146">
        <f t="shared" si="10"/>
        <v>0</v>
      </c>
    </row>
    <row r="166" spans="1:13" x14ac:dyDescent="0.2">
      <c r="A166" s="124">
        <f t="shared" si="11"/>
        <v>0</v>
      </c>
      <c r="B166" s="54">
        <v>158</v>
      </c>
      <c r="C166" s="143">
        <f t="shared" si="12"/>
        <v>47776</v>
      </c>
      <c r="D166" s="142">
        <f>IF($C166&gt;'PAT1'!$L$9,0,VLOOKUP($C166,'PAT1'!J:L,3))</f>
        <v>0</v>
      </c>
      <c r="E166" s="142">
        <f>IF($C166&gt;'PAT2'!$L$9,0,VLOOKUP($C166,'PAT2'!J:L,3))</f>
        <v>0</v>
      </c>
      <c r="F166" s="142">
        <f>IF($C166&gt;'PAT3'!$L$9,0,VLOOKUP($C166,'PAT3'!J:L,3))</f>
        <v>0</v>
      </c>
      <c r="G166" s="142">
        <f>VLOOKUP($C166,'OC 1'!J:L,3)</f>
        <v>0</v>
      </c>
      <c r="H166" s="142">
        <f>VLOOKUP($C166,'OC 2'!J:L,3)</f>
        <v>0</v>
      </c>
      <c r="I166" s="142">
        <f>VLOOKUP($C166,'OC 3'!J:L,3)</f>
        <v>0</v>
      </c>
      <c r="J166" s="142">
        <f>IF($C166&gt;'Nouveau crédit'!$L$9,0,VLOOKUP($C166,'Nouveau crédit'!J:L,3))</f>
        <v>0</v>
      </c>
      <c r="K166" s="144">
        <f t="shared" si="9"/>
        <v>0</v>
      </c>
      <c r="L166" s="145">
        <f>IF(C166&lt;=regroupement!$L$9,regroupement!$L$14,0)</f>
        <v>0</v>
      </c>
      <c r="M166" s="146">
        <f t="shared" si="10"/>
        <v>0</v>
      </c>
    </row>
    <row r="167" spans="1:13" x14ac:dyDescent="0.2">
      <c r="A167" s="124">
        <f t="shared" si="11"/>
        <v>0</v>
      </c>
      <c r="B167" s="54">
        <v>159</v>
      </c>
      <c r="C167" s="143">
        <f t="shared" si="12"/>
        <v>47807</v>
      </c>
      <c r="D167" s="142">
        <f>IF($C167&gt;'PAT1'!$L$9,0,VLOOKUP($C167,'PAT1'!J:L,3))</f>
        <v>0</v>
      </c>
      <c r="E167" s="142">
        <f>IF($C167&gt;'PAT2'!$L$9,0,VLOOKUP($C167,'PAT2'!J:L,3))</f>
        <v>0</v>
      </c>
      <c r="F167" s="142">
        <f>IF($C167&gt;'PAT3'!$L$9,0,VLOOKUP($C167,'PAT3'!J:L,3))</f>
        <v>0</v>
      </c>
      <c r="G167" s="142">
        <f>VLOOKUP($C167,'OC 1'!J:L,3)</f>
        <v>0</v>
      </c>
      <c r="H167" s="142">
        <f>VLOOKUP($C167,'OC 2'!J:L,3)</f>
        <v>0</v>
      </c>
      <c r="I167" s="142">
        <f>VLOOKUP($C167,'OC 3'!J:L,3)</f>
        <v>0</v>
      </c>
      <c r="J167" s="142">
        <f>IF($C167&gt;'Nouveau crédit'!$L$9,0,VLOOKUP($C167,'Nouveau crédit'!J:L,3))</f>
        <v>0</v>
      </c>
      <c r="K167" s="144">
        <f t="shared" si="9"/>
        <v>0</v>
      </c>
      <c r="L167" s="145">
        <f>IF(C167&lt;=regroupement!$L$9,regroupement!$L$14,0)</f>
        <v>0</v>
      </c>
      <c r="M167" s="146">
        <f t="shared" si="10"/>
        <v>0</v>
      </c>
    </row>
    <row r="168" spans="1:13" x14ac:dyDescent="0.2">
      <c r="A168" s="124">
        <f t="shared" si="11"/>
        <v>0</v>
      </c>
      <c r="B168" s="54">
        <v>160</v>
      </c>
      <c r="C168" s="143">
        <f t="shared" si="12"/>
        <v>47837</v>
      </c>
      <c r="D168" s="142">
        <f>IF($C168&gt;'PAT1'!$L$9,0,VLOOKUP($C168,'PAT1'!J:L,3))</f>
        <v>0</v>
      </c>
      <c r="E168" s="142">
        <f>IF($C168&gt;'PAT2'!$L$9,0,VLOOKUP($C168,'PAT2'!J:L,3))</f>
        <v>0</v>
      </c>
      <c r="F168" s="142">
        <f>IF($C168&gt;'PAT3'!$L$9,0,VLOOKUP($C168,'PAT3'!J:L,3))</f>
        <v>0</v>
      </c>
      <c r="G168" s="142">
        <f>VLOOKUP($C168,'OC 1'!J:L,3)</f>
        <v>0</v>
      </c>
      <c r="H168" s="142">
        <f>VLOOKUP($C168,'OC 2'!J:L,3)</f>
        <v>0</v>
      </c>
      <c r="I168" s="142">
        <f>VLOOKUP($C168,'OC 3'!J:L,3)</f>
        <v>0</v>
      </c>
      <c r="J168" s="142">
        <f>IF($C168&gt;'Nouveau crédit'!$L$9,0,VLOOKUP($C168,'Nouveau crédit'!J:L,3))</f>
        <v>0</v>
      </c>
      <c r="K168" s="144">
        <f t="shared" si="9"/>
        <v>0</v>
      </c>
      <c r="L168" s="145">
        <f>IF(C168&lt;=regroupement!$L$9,regroupement!$L$14,0)</f>
        <v>0</v>
      </c>
      <c r="M168" s="146">
        <f t="shared" si="10"/>
        <v>0</v>
      </c>
    </row>
    <row r="169" spans="1:13" x14ac:dyDescent="0.2">
      <c r="A169" s="124">
        <f t="shared" si="11"/>
        <v>0</v>
      </c>
      <c r="B169" s="54">
        <v>161</v>
      </c>
      <c r="C169" s="143">
        <f t="shared" si="12"/>
        <v>47868</v>
      </c>
      <c r="D169" s="142">
        <f>IF($C169&gt;'PAT1'!$L$9,0,VLOOKUP($C169,'PAT1'!J:L,3))</f>
        <v>0</v>
      </c>
      <c r="E169" s="142">
        <f>IF($C169&gt;'PAT2'!$L$9,0,VLOOKUP($C169,'PAT2'!J:L,3))</f>
        <v>0</v>
      </c>
      <c r="F169" s="142">
        <f>IF($C169&gt;'PAT3'!$L$9,0,VLOOKUP($C169,'PAT3'!J:L,3))</f>
        <v>0</v>
      </c>
      <c r="G169" s="142">
        <f>VLOOKUP($C169,'OC 1'!J:L,3)</f>
        <v>0</v>
      </c>
      <c r="H169" s="142">
        <f>VLOOKUP($C169,'OC 2'!J:L,3)</f>
        <v>0</v>
      </c>
      <c r="I169" s="142">
        <f>VLOOKUP($C169,'OC 3'!J:L,3)</f>
        <v>0</v>
      </c>
      <c r="J169" s="142">
        <f>IF($C169&gt;'Nouveau crédit'!$L$9,0,VLOOKUP($C169,'Nouveau crédit'!J:L,3))</f>
        <v>0</v>
      </c>
      <c r="K169" s="144">
        <f t="shared" si="9"/>
        <v>0</v>
      </c>
      <c r="L169" s="145">
        <f>IF(C169&lt;=regroupement!$L$9,regroupement!$L$14,0)</f>
        <v>0</v>
      </c>
      <c r="M169" s="146">
        <f t="shared" si="10"/>
        <v>0</v>
      </c>
    </row>
    <row r="170" spans="1:13" x14ac:dyDescent="0.2">
      <c r="A170" s="124">
        <f t="shared" si="11"/>
        <v>0</v>
      </c>
      <c r="B170" s="54">
        <v>162</v>
      </c>
      <c r="C170" s="143">
        <f t="shared" si="12"/>
        <v>47899</v>
      </c>
      <c r="D170" s="142">
        <f>IF($C170&gt;'PAT1'!$L$9,0,VLOOKUP($C170,'PAT1'!J:L,3))</f>
        <v>0</v>
      </c>
      <c r="E170" s="142">
        <f>IF($C170&gt;'PAT2'!$L$9,0,VLOOKUP($C170,'PAT2'!J:L,3))</f>
        <v>0</v>
      </c>
      <c r="F170" s="142">
        <f>IF($C170&gt;'PAT3'!$L$9,0,VLOOKUP($C170,'PAT3'!J:L,3))</f>
        <v>0</v>
      </c>
      <c r="G170" s="142">
        <f>VLOOKUP($C170,'OC 1'!J:L,3)</f>
        <v>0</v>
      </c>
      <c r="H170" s="142">
        <f>VLOOKUP($C170,'OC 2'!J:L,3)</f>
        <v>0</v>
      </c>
      <c r="I170" s="142">
        <f>VLOOKUP($C170,'OC 3'!J:L,3)</f>
        <v>0</v>
      </c>
      <c r="J170" s="142">
        <f>IF($C170&gt;'Nouveau crédit'!$L$9,0,VLOOKUP($C170,'Nouveau crédit'!J:L,3))</f>
        <v>0</v>
      </c>
      <c r="K170" s="144">
        <f t="shared" si="9"/>
        <v>0</v>
      </c>
      <c r="L170" s="145">
        <f>IF(C170&lt;=regroupement!$L$9,regroupement!$L$14,0)</f>
        <v>0</v>
      </c>
      <c r="M170" s="146">
        <f t="shared" si="10"/>
        <v>0</v>
      </c>
    </row>
    <row r="171" spans="1:13" x14ac:dyDescent="0.2">
      <c r="A171" s="124">
        <f t="shared" si="11"/>
        <v>0</v>
      </c>
      <c r="B171" s="54">
        <v>163</v>
      </c>
      <c r="C171" s="143">
        <f t="shared" si="12"/>
        <v>47927</v>
      </c>
      <c r="D171" s="142">
        <f>IF($C171&gt;'PAT1'!$L$9,0,VLOOKUP($C171,'PAT1'!J:L,3))</f>
        <v>0</v>
      </c>
      <c r="E171" s="142">
        <f>IF($C171&gt;'PAT2'!$L$9,0,VLOOKUP($C171,'PAT2'!J:L,3))</f>
        <v>0</v>
      </c>
      <c r="F171" s="142">
        <f>IF($C171&gt;'PAT3'!$L$9,0,VLOOKUP($C171,'PAT3'!J:L,3))</f>
        <v>0</v>
      </c>
      <c r="G171" s="142">
        <f>VLOOKUP($C171,'OC 1'!J:L,3)</f>
        <v>0</v>
      </c>
      <c r="H171" s="142">
        <f>VLOOKUP($C171,'OC 2'!J:L,3)</f>
        <v>0</v>
      </c>
      <c r="I171" s="142">
        <f>VLOOKUP($C171,'OC 3'!J:L,3)</f>
        <v>0</v>
      </c>
      <c r="J171" s="142">
        <f>IF($C171&gt;'Nouveau crédit'!$L$9,0,VLOOKUP($C171,'Nouveau crédit'!J:L,3))</f>
        <v>0</v>
      </c>
      <c r="K171" s="144">
        <f t="shared" si="9"/>
        <v>0</v>
      </c>
      <c r="L171" s="145">
        <f>IF(C171&lt;=regroupement!$L$9,regroupement!$L$14,0)</f>
        <v>0</v>
      </c>
      <c r="M171" s="146">
        <f t="shared" si="10"/>
        <v>0</v>
      </c>
    </row>
    <row r="172" spans="1:13" x14ac:dyDescent="0.2">
      <c r="A172" s="124">
        <f t="shared" si="11"/>
        <v>0</v>
      </c>
      <c r="B172" s="54">
        <v>164</v>
      </c>
      <c r="C172" s="143">
        <f t="shared" si="12"/>
        <v>47958</v>
      </c>
      <c r="D172" s="142">
        <f>IF($C172&gt;'PAT1'!$L$9,0,VLOOKUP($C172,'PAT1'!J:L,3))</f>
        <v>0</v>
      </c>
      <c r="E172" s="142">
        <f>IF($C172&gt;'PAT2'!$L$9,0,VLOOKUP($C172,'PAT2'!J:L,3))</f>
        <v>0</v>
      </c>
      <c r="F172" s="142">
        <f>IF($C172&gt;'PAT3'!$L$9,0,VLOOKUP($C172,'PAT3'!J:L,3))</f>
        <v>0</v>
      </c>
      <c r="G172" s="142">
        <f>VLOOKUP($C172,'OC 1'!J:L,3)</f>
        <v>0</v>
      </c>
      <c r="H172" s="142">
        <f>VLOOKUP($C172,'OC 2'!J:L,3)</f>
        <v>0</v>
      </c>
      <c r="I172" s="142">
        <f>VLOOKUP($C172,'OC 3'!J:L,3)</f>
        <v>0</v>
      </c>
      <c r="J172" s="142">
        <f>IF($C172&gt;'Nouveau crédit'!$L$9,0,VLOOKUP($C172,'Nouveau crédit'!J:L,3))</f>
        <v>0</v>
      </c>
      <c r="K172" s="144">
        <f t="shared" si="9"/>
        <v>0</v>
      </c>
      <c r="L172" s="145">
        <f>IF(C172&lt;=regroupement!$L$9,regroupement!$L$14,0)</f>
        <v>0</v>
      </c>
      <c r="M172" s="146">
        <f t="shared" si="10"/>
        <v>0</v>
      </c>
    </row>
    <row r="173" spans="1:13" x14ac:dyDescent="0.2">
      <c r="A173" s="124">
        <f t="shared" si="11"/>
        <v>0</v>
      </c>
      <c r="B173" s="54">
        <v>165</v>
      </c>
      <c r="C173" s="143">
        <f t="shared" si="12"/>
        <v>47988</v>
      </c>
      <c r="D173" s="142">
        <f>IF($C173&gt;'PAT1'!$L$9,0,VLOOKUP($C173,'PAT1'!J:L,3))</f>
        <v>0</v>
      </c>
      <c r="E173" s="142">
        <f>IF($C173&gt;'PAT2'!$L$9,0,VLOOKUP($C173,'PAT2'!J:L,3))</f>
        <v>0</v>
      </c>
      <c r="F173" s="142">
        <f>IF($C173&gt;'PAT3'!$L$9,0,VLOOKUP($C173,'PAT3'!J:L,3))</f>
        <v>0</v>
      </c>
      <c r="G173" s="142">
        <f>VLOOKUP($C173,'OC 1'!J:L,3)</f>
        <v>0</v>
      </c>
      <c r="H173" s="142">
        <f>VLOOKUP($C173,'OC 2'!J:L,3)</f>
        <v>0</v>
      </c>
      <c r="I173" s="142">
        <f>VLOOKUP($C173,'OC 3'!J:L,3)</f>
        <v>0</v>
      </c>
      <c r="J173" s="142">
        <f>IF($C173&gt;'Nouveau crédit'!$L$9,0,VLOOKUP($C173,'Nouveau crédit'!J:L,3))</f>
        <v>0</v>
      </c>
      <c r="K173" s="144">
        <f t="shared" si="9"/>
        <v>0</v>
      </c>
      <c r="L173" s="145">
        <f>IF(C173&lt;=regroupement!$L$9,regroupement!$L$14,0)</f>
        <v>0</v>
      </c>
      <c r="M173" s="146">
        <f t="shared" si="10"/>
        <v>0</v>
      </c>
    </row>
    <row r="174" spans="1:13" x14ac:dyDescent="0.2">
      <c r="A174" s="124">
        <f t="shared" si="11"/>
        <v>0</v>
      </c>
      <c r="B174" s="54">
        <v>166</v>
      </c>
      <c r="C174" s="143">
        <f t="shared" si="12"/>
        <v>48019</v>
      </c>
      <c r="D174" s="142">
        <f>IF($C174&gt;'PAT1'!$L$9,0,VLOOKUP($C174,'PAT1'!J:L,3))</f>
        <v>0</v>
      </c>
      <c r="E174" s="142">
        <f>IF($C174&gt;'PAT2'!$L$9,0,VLOOKUP($C174,'PAT2'!J:L,3))</f>
        <v>0</v>
      </c>
      <c r="F174" s="142">
        <f>IF($C174&gt;'PAT3'!$L$9,0,VLOOKUP($C174,'PAT3'!J:L,3))</f>
        <v>0</v>
      </c>
      <c r="G174" s="142">
        <f>VLOOKUP($C174,'OC 1'!J:L,3)</f>
        <v>0</v>
      </c>
      <c r="H174" s="142">
        <f>VLOOKUP($C174,'OC 2'!J:L,3)</f>
        <v>0</v>
      </c>
      <c r="I174" s="142">
        <f>VLOOKUP($C174,'OC 3'!J:L,3)</f>
        <v>0</v>
      </c>
      <c r="J174" s="142">
        <f>IF($C174&gt;'Nouveau crédit'!$L$9,0,VLOOKUP($C174,'Nouveau crédit'!J:L,3))</f>
        <v>0</v>
      </c>
      <c r="K174" s="144">
        <f t="shared" si="9"/>
        <v>0</v>
      </c>
      <c r="L174" s="145">
        <f>IF(C174&lt;=regroupement!$L$9,regroupement!$L$14,0)</f>
        <v>0</v>
      </c>
      <c r="M174" s="146">
        <f t="shared" si="10"/>
        <v>0</v>
      </c>
    </row>
    <row r="175" spans="1:13" x14ac:dyDescent="0.2">
      <c r="A175" s="124">
        <f t="shared" si="11"/>
        <v>0</v>
      </c>
      <c r="B175" s="54">
        <v>167</v>
      </c>
      <c r="C175" s="143">
        <f t="shared" si="12"/>
        <v>48049</v>
      </c>
      <c r="D175" s="142">
        <f>IF($C175&gt;'PAT1'!$L$9,0,VLOOKUP($C175,'PAT1'!J:L,3))</f>
        <v>0</v>
      </c>
      <c r="E175" s="142">
        <f>IF($C175&gt;'PAT2'!$L$9,0,VLOOKUP($C175,'PAT2'!J:L,3))</f>
        <v>0</v>
      </c>
      <c r="F175" s="142">
        <f>IF($C175&gt;'PAT3'!$L$9,0,VLOOKUP($C175,'PAT3'!J:L,3))</f>
        <v>0</v>
      </c>
      <c r="G175" s="142">
        <f>VLOOKUP($C175,'OC 1'!J:L,3)</f>
        <v>0</v>
      </c>
      <c r="H175" s="142">
        <f>VLOOKUP($C175,'OC 2'!J:L,3)</f>
        <v>0</v>
      </c>
      <c r="I175" s="142">
        <f>VLOOKUP($C175,'OC 3'!J:L,3)</f>
        <v>0</v>
      </c>
      <c r="J175" s="142">
        <f>IF($C175&gt;'Nouveau crédit'!$L$9,0,VLOOKUP($C175,'Nouveau crédit'!J:L,3))</f>
        <v>0</v>
      </c>
      <c r="K175" s="144">
        <f t="shared" si="9"/>
        <v>0</v>
      </c>
      <c r="L175" s="145">
        <f>IF(C175&lt;=regroupement!$L$9,regroupement!$L$14,0)</f>
        <v>0</v>
      </c>
      <c r="M175" s="146">
        <f t="shared" si="10"/>
        <v>0</v>
      </c>
    </row>
    <row r="176" spans="1:13" x14ac:dyDescent="0.2">
      <c r="A176" s="124">
        <f t="shared" si="11"/>
        <v>0</v>
      </c>
      <c r="B176" s="54">
        <v>168</v>
      </c>
      <c r="C176" s="143">
        <f t="shared" si="12"/>
        <v>48080</v>
      </c>
      <c r="D176" s="142">
        <f>IF($C176&gt;'PAT1'!$L$9,0,VLOOKUP($C176,'PAT1'!J:L,3))</f>
        <v>0</v>
      </c>
      <c r="E176" s="142">
        <f>IF($C176&gt;'PAT2'!$L$9,0,VLOOKUP($C176,'PAT2'!J:L,3))</f>
        <v>0</v>
      </c>
      <c r="F176" s="142">
        <f>IF($C176&gt;'PAT3'!$L$9,0,VLOOKUP($C176,'PAT3'!J:L,3))</f>
        <v>0</v>
      </c>
      <c r="G176" s="142">
        <f>VLOOKUP($C176,'OC 1'!J:L,3)</f>
        <v>0</v>
      </c>
      <c r="H176" s="142">
        <f>VLOOKUP($C176,'OC 2'!J:L,3)</f>
        <v>0</v>
      </c>
      <c r="I176" s="142">
        <f>VLOOKUP($C176,'OC 3'!J:L,3)</f>
        <v>0</v>
      </c>
      <c r="J176" s="142">
        <f>IF($C176&gt;'Nouveau crédit'!$L$9,0,VLOOKUP($C176,'Nouveau crédit'!J:L,3))</f>
        <v>0</v>
      </c>
      <c r="K176" s="144">
        <f t="shared" si="9"/>
        <v>0</v>
      </c>
      <c r="L176" s="145">
        <f>IF(C176&lt;=regroupement!$L$9,regroupement!$L$14,0)</f>
        <v>0</v>
      </c>
      <c r="M176" s="146">
        <f t="shared" si="10"/>
        <v>0</v>
      </c>
    </row>
    <row r="177" spans="1:13" x14ac:dyDescent="0.2">
      <c r="A177" s="124">
        <f t="shared" si="11"/>
        <v>0</v>
      </c>
      <c r="B177" s="54">
        <v>169</v>
      </c>
      <c r="C177" s="143">
        <f t="shared" si="12"/>
        <v>48111</v>
      </c>
      <c r="D177" s="142">
        <f>IF($C177&gt;'PAT1'!$L$9,0,VLOOKUP($C177,'PAT1'!J:L,3))</f>
        <v>0</v>
      </c>
      <c r="E177" s="142">
        <f>IF($C177&gt;'PAT2'!$L$9,0,VLOOKUP($C177,'PAT2'!J:L,3))</f>
        <v>0</v>
      </c>
      <c r="F177" s="142">
        <f>IF($C177&gt;'PAT3'!$L$9,0,VLOOKUP($C177,'PAT3'!J:L,3))</f>
        <v>0</v>
      </c>
      <c r="G177" s="142">
        <f>VLOOKUP($C177,'OC 1'!J:L,3)</f>
        <v>0</v>
      </c>
      <c r="H177" s="142">
        <f>VLOOKUP($C177,'OC 2'!J:L,3)</f>
        <v>0</v>
      </c>
      <c r="I177" s="142">
        <f>VLOOKUP($C177,'OC 3'!J:L,3)</f>
        <v>0</v>
      </c>
      <c r="J177" s="142">
        <f>IF($C177&gt;'Nouveau crédit'!$L$9,0,VLOOKUP($C177,'Nouveau crédit'!J:L,3))</f>
        <v>0</v>
      </c>
      <c r="K177" s="144">
        <f t="shared" si="9"/>
        <v>0</v>
      </c>
      <c r="L177" s="145">
        <f>IF(C177&lt;=regroupement!$L$9,regroupement!$L$14,0)</f>
        <v>0</v>
      </c>
      <c r="M177" s="146">
        <f t="shared" si="10"/>
        <v>0</v>
      </c>
    </row>
    <row r="178" spans="1:13" x14ac:dyDescent="0.2">
      <c r="A178" s="124">
        <f t="shared" si="11"/>
        <v>0</v>
      </c>
      <c r="B178" s="54">
        <v>170</v>
      </c>
      <c r="C178" s="143">
        <f t="shared" si="12"/>
        <v>48141</v>
      </c>
      <c r="D178" s="142">
        <f>IF($C178&gt;'PAT1'!$L$9,0,VLOOKUP($C178,'PAT1'!J:L,3))</f>
        <v>0</v>
      </c>
      <c r="E178" s="142">
        <f>IF($C178&gt;'PAT2'!$L$9,0,VLOOKUP($C178,'PAT2'!J:L,3))</f>
        <v>0</v>
      </c>
      <c r="F178" s="142">
        <f>IF($C178&gt;'PAT3'!$L$9,0,VLOOKUP($C178,'PAT3'!J:L,3))</f>
        <v>0</v>
      </c>
      <c r="G178" s="142">
        <f>VLOOKUP($C178,'OC 1'!J:L,3)</f>
        <v>0</v>
      </c>
      <c r="H178" s="142">
        <f>VLOOKUP($C178,'OC 2'!J:L,3)</f>
        <v>0</v>
      </c>
      <c r="I178" s="142">
        <f>VLOOKUP($C178,'OC 3'!J:L,3)</f>
        <v>0</v>
      </c>
      <c r="J178" s="142">
        <f>IF($C178&gt;'Nouveau crédit'!$L$9,0,VLOOKUP($C178,'Nouveau crédit'!J:L,3))</f>
        <v>0</v>
      </c>
      <c r="K178" s="144">
        <f t="shared" si="9"/>
        <v>0</v>
      </c>
      <c r="L178" s="145">
        <f>IF(C178&lt;=regroupement!$L$9,regroupement!$L$14,0)</f>
        <v>0</v>
      </c>
      <c r="M178" s="146">
        <f t="shared" si="10"/>
        <v>0</v>
      </c>
    </row>
    <row r="179" spans="1:13" x14ac:dyDescent="0.2">
      <c r="A179" s="124">
        <f t="shared" si="11"/>
        <v>0</v>
      </c>
      <c r="B179" s="54">
        <v>171</v>
      </c>
      <c r="C179" s="143">
        <f t="shared" si="12"/>
        <v>48172</v>
      </c>
      <c r="D179" s="142">
        <f>IF($C179&gt;'PAT1'!$L$9,0,VLOOKUP($C179,'PAT1'!J:L,3))</f>
        <v>0</v>
      </c>
      <c r="E179" s="142">
        <f>IF($C179&gt;'PAT2'!$L$9,0,VLOOKUP($C179,'PAT2'!J:L,3))</f>
        <v>0</v>
      </c>
      <c r="F179" s="142">
        <f>IF($C179&gt;'PAT3'!$L$9,0,VLOOKUP($C179,'PAT3'!J:L,3))</f>
        <v>0</v>
      </c>
      <c r="G179" s="142">
        <f>VLOOKUP($C179,'OC 1'!J:L,3)</f>
        <v>0</v>
      </c>
      <c r="H179" s="142">
        <f>VLOOKUP($C179,'OC 2'!J:L,3)</f>
        <v>0</v>
      </c>
      <c r="I179" s="142">
        <f>VLOOKUP($C179,'OC 3'!J:L,3)</f>
        <v>0</v>
      </c>
      <c r="J179" s="142">
        <f>IF($C179&gt;'Nouveau crédit'!$L$9,0,VLOOKUP($C179,'Nouveau crédit'!J:L,3))</f>
        <v>0</v>
      </c>
      <c r="K179" s="144">
        <f t="shared" si="9"/>
        <v>0</v>
      </c>
      <c r="L179" s="145">
        <f>IF(C179&lt;=regroupement!$L$9,regroupement!$L$14,0)</f>
        <v>0</v>
      </c>
      <c r="M179" s="146">
        <f t="shared" si="10"/>
        <v>0</v>
      </c>
    </row>
    <row r="180" spans="1:13" x14ac:dyDescent="0.2">
      <c r="A180" s="124">
        <f t="shared" si="11"/>
        <v>0</v>
      </c>
      <c r="B180" s="54">
        <v>172</v>
      </c>
      <c r="C180" s="143">
        <f t="shared" si="12"/>
        <v>48202</v>
      </c>
      <c r="D180" s="142">
        <f>IF($C180&gt;'PAT1'!$L$9,0,VLOOKUP($C180,'PAT1'!J:L,3))</f>
        <v>0</v>
      </c>
      <c r="E180" s="142">
        <f>IF($C180&gt;'PAT2'!$L$9,0,VLOOKUP($C180,'PAT2'!J:L,3))</f>
        <v>0</v>
      </c>
      <c r="F180" s="142">
        <f>IF($C180&gt;'PAT3'!$L$9,0,VLOOKUP($C180,'PAT3'!J:L,3))</f>
        <v>0</v>
      </c>
      <c r="G180" s="142">
        <f>VLOOKUP($C180,'OC 1'!J:L,3)</f>
        <v>0</v>
      </c>
      <c r="H180" s="142">
        <f>VLOOKUP($C180,'OC 2'!J:L,3)</f>
        <v>0</v>
      </c>
      <c r="I180" s="142">
        <f>VLOOKUP($C180,'OC 3'!J:L,3)</f>
        <v>0</v>
      </c>
      <c r="J180" s="142">
        <f>IF($C180&gt;'Nouveau crédit'!$L$9,0,VLOOKUP($C180,'Nouveau crédit'!J:L,3))</f>
        <v>0</v>
      </c>
      <c r="K180" s="144">
        <f t="shared" si="9"/>
        <v>0</v>
      </c>
      <c r="L180" s="145">
        <f>IF(C180&lt;=regroupement!$L$9,regroupement!$L$14,0)</f>
        <v>0</v>
      </c>
      <c r="M180" s="146">
        <f t="shared" si="10"/>
        <v>0</v>
      </c>
    </row>
    <row r="181" spans="1:13" x14ac:dyDescent="0.2">
      <c r="A181" s="124">
        <f t="shared" si="11"/>
        <v>0</v>
      </c>
      <c r="B181" s="54">
        <v>173</v>
      </c>
      <c r="C181" s="143">
        <f t="shared" si="12"/>
        <v>48233</v>
      </c>
      <c r="D181" s="142">
        <f>IF($C181&gt;'PAT1'!$L$9,0,VLOOKUP($C181,'PAT1'!J:L,3))</f>
        <v>0</v>
      </c>
      <c r="E181" s="142">
        <f>IF($C181&gt;'PAT2'!$L$9,0,VLOOKUP($C181,'PAT2'!J:L,3))</f>
        <v>0</v>
      </c>
      <c r="F181" s="142">
        <f>IF($C181&gt;'PAT3'!$L$9,0,VLOOKUP($C181,'PAT3'!J:L,3))</f>
        <v>0</v>
      </c>
      <c r="G181" s="142">
        <f>VLOOKUP($C181,'OC 1'!J:L,3)</f>
        <v>0</v>
      </c>
      <c r="H181" s="142">
        <f>VLOOKUP($C181,'OC 2'!J:L,3)</f>
        <v>0</v>
      </c>
      <c r="I181" s="142">
        <f>VLOOKUP($C181,'OC 3'!J:L,3)</f>
        <v>0</v>
      </c>
      <c r="J181" s="142">
        <f>IF($C181&gt;'Nouveau crédit'!$L$9,0,VLOOKUP($C181,'Nouveau crédit'!J:L,3))</f>
        <v>0</v>
      </c>
      <c r="K181" s="144">
        <f t="shared" si="9"/>
        <v>0</v>
      </c>
      <c r="L181" s="145">
        <f>IF(C181&lt;=regroupement!$L$9,regroupement!$L$14,0)</f>
        <v>0</v>
      </c>
      <c r="M181" s="146">
        <f t="shared" si="10"/>
        <v>0</v>
      </c>
    </row>
    <row r="182" spans="1:13" x14ac:dyDescent="0.2">
      <c r="A182" s="124">
        <f t="shared" si="11"/>
        <v>0</v>
      </c>
      <c r="B182" s="54">
        <v>174</v>
      </c>
      <c r="C182" s="143">
        <f t="shared" si="12"/>
        <v>48264</v>
      </c>
      <c r="D182" s="142">
        <f>IF($C182&gt;'PAT1'!$L$9,0,VLOOKUP($C182,'PAT1'!J:L,3))</f>
        <v>0</v>
      </c>
      <c r="E182" s="142">
        <f>IF($C182&gt;'PAT2'!$L$9,0,VLOOKUP($C182,'PAT2'!J:L,3))</f>
        <v>0</v>
      </c>
      <c r="F182" s="142">
        <f>IF($C182&gt;'PAT3'!$L$9,0,VLOOKUP($C182,'PAT3'!J:L,3))</f>
        <v>0</v>
      </c>
      <c r="G182" s="142">
        <f>VLOOKUP($C182,'OC 1'!J:L,3)</f>
        <v>0</v>
      </c>
      <c r="H182" s="142">
        <f>VLOOKUP($C182,'OC 2'!J:L,3)</f>
        <v>0</v>
      </c>
      <c r="I182" s="142">
        <f>VLOOKUP($C182,'OC 3'!J:L,3)</f>
        <v>0</v>
      </c>
      <c r="J182" s="142">
        <f>IF($C182&gt;'Nouveau crédit'!$L$9,0,VLOOKUP($C182,'Nouveau crédit'!J:L,3))</f>
        <v>0</v>
      </c>
      <c r="K182" s="144">
        <f t="shared" si="9"/>
        <v>0</v>
      </c>
      <c r="L182" s="145">
        <f>IF(C182&lt;=regroupement!$L$9,regroupement!$L$14,0)</f>
        <v>0</v>
      </c>
      <c r="M182" s="146">
        <f t="shared" si="10"/>
        <v>0</v>
      </c>
    </row>
    <row r="183" spans="1:13" x14ac:dyDescent="0.2">
      <c r="A183" s="124">
        <f t="shared" si="11"/>
        <v>0</v>
      </c>
      <c r="B183" s="54">
        <v>175</v>
      </c>
      <c r="C183" s="143">
        <f t="shared" si="12"/>
        <v>48293</v>
      </c>
      <c r="D183" s="142">
        <f>IF($C183&gt;'PAT1'!$L$9,0,VLOOKUP($C183,'PAT1'!J:L,3))</f>
        <v>0</v>
      </c>
      <c r="E183" s="142">
        <f>IF($C183&gt;'PAT2'!$L$9,0,VLOOKUP($C183,'PAT2'!J:L,3))</f>
        <v>0</v>
      </c>
      <c r="F183" s="142">
        <f>IF($C183&gt;'PAT3'!$L$9,0,VLOOKUP($C183,'PAT3'!J:L,3))</f>
        <v>0</v>
      </c>
      <c r="G183" s="142">
        <f>VLOOKUP($C183,'OC 1'!J:L,3)</f>
        <v>0</v>
      </c>
      <c r="H183" s="142">
        <f>VLOOKUP($C183,'OC 2'!J:L,3)</f>
        <v>0</v>
      </c>
      <c r="I183" s="142">
        <f>VLOOKUP($C183,'OC 3'!J:L,3)</f>
        <v>0</v>
      </c>
      <c r="J183" s="142">
        <f>IF($C183&gt;'Nouveau crédit'!$L$9,0,VLOOKUP($C183,'Nouveau crédit'!J:L,3))</f>
        <v>0</v>
      </c>
      <c r="K183" s="144">
        <f t="shared" si="9"/>
        <v>0</v>
      </c>
      <c r="L183" s="145">
        <f>IF(C183&lt;=regroupement!$L$9,regroupement!$L$14,0)</f>
        <v>0</v>
      </c>
      <c r="M183" s="146">
        <f t="shared" si="10"/>
        <v>0</v>
      </c>
    </row>
    <row r="184" spans="1:13" x14ac:dyDescent="0.2">
      <c r="A184" s="124">
        <f t="shared" si="11"/>
        <v>0</v>
      </c>
      <c r="B184" s="54">
        <v>176</v>
      </c>
      <c r="C184" s="143">
        <f t="shared" si="12"/>
        <v>48324</v>
      </c>
      <c r="D184" s="142">
        <f>IF($C184&gt;'PAT1'!$L$9,0,VLOOKUP($C184,'PAT1'!J:L,3))</f>
        <v>0</v>
      </c>
      <c r="E184" s="142">
        <f>IF($C184&gt;'PAT2'!$L$9,0,VLOOKUP($C184,'PAT2'!J:L,3))</f>
        <v>0</v>
      </c>
      <c r="F184" s="142">
        <f>IF($C184&gt;'PAT3'!$L$9,0,VLOOKUP($C184,'PAT3'!J:L,3))</f>
        <v>0</v>
      </c>
      <c r="G184" s="142">
        <f>VLOOKUP($C184,'OC 1'!J:L,3)</f>
        <v>0</v>
      </c>
      <c r="H184" s="142">
        <f>VLOOKUP($C184,'OC 2'!J:L,3)</f>
        <v>0</v>
      </c>
      <c r="I184" s="142">
        <f>VLOOKUP($C184,'OC 3'!J:L,3)</f>
        <v>0</v>
      </c>
      <c r="J184" s="142">
        <f>IF($C184&gt;'Nouveau crédit'!$L$9,0,VLOOKUP($C184,'Nouveau crédit'!J:L,3))</f>
        <v>0</v>
      </c>
      <c r="K184" s="144">
        <f t="shared" si="9"/>
        <v>0</v>
      </c>
      <c r="L184" s="145">
        <f>IF(C184&lt;=regroupement!$L$9,regroupement!$L$14,0)</f>
        <v>0</v>
      </c>
      <c r="M184" s="146">
        <f t="shared" si="10"/>
        <v>0</v>
      </c>
    </row>
    <row r="185" spans="1:13" x14ac:dyDescent="0.2">
      <c r="A185" s="124">
        <f t="shared" si="11"/>
        <v>0</v>
      </c>
      <c r="B185" s="54">
        <v>177</v>
      </c>
      <c r="C185" s="143">
        <f t="shared" si="12"/>
        <v>48354</v>
      </c>
      <c r="D185" s="142">
        <f>IF($C185&gt;'PAT1'!$L$9,0,VLOOKUP($C185,'PAT1'!J:L,3))</f>
        <v>0</v>
      </c>
      <c r="E185" s="142">
        <f>IF($C185&gt;'PAT2'!$L$9,0,VLOOKUP($C185,'PAT2'!J:L,3))</f>
        <v>0</v>
      </c>
      <c r="F185" s="142">
        <f>IF($C185&gt;'PAT3'!$L$9,0,VLOOKUP($C185,'PAT3'!J:L,3))</f>
        <v>0</v>
      </c>
      <c r="G185" s="142">
        <f>VLOOKUP($C185,'OC 1'!J:L,3)</f>
        <v>0</v>
      </c>
      <c r="H185" s="142">
        <f>VLOOKUP($C185,'OC 2'!J:L,3)</f>
        <v>0</v>
      </c>
      <c r="I185" s="142">
        <f>VLOOKUP($C185,'OC 3'!J:L,3)</f>
        <v>0</v>
      </c>
      <c r="J185" s="142">
        <f>IF($C185&gt;'Nouveau crédit'!$L$9,0,VLOOKUP($C185,'Nouveau crédit'!J:L,3))</f>
        <v>0</v>
      </c>
      <c r="K185" s="144">
        <f t="shared" si="9"/>
        <v>0</v>
      </c>
      <c r="L185" s="145">
        <f>IF(C185&lt;=regroupement!$L$9,regroupement!$L$14,0)</f>
        <v>0</v>
      </c>
      <c r="M185" s="146">
        <f t="shared" si="10"/>
        <v>0</v>
      </c>
    </row>
    <row r="186" spans="1:13" x14ac:dyDescent="0.2">
      <c r="A186" s="124">
        <f t="shared" si="11"/>
        <v>0</v>
      </c>
      <c r="B186" s="54">
        <v>178</v>
      </c>
      <c r="C186" s="143">
        <f t="shared" si="12"/>
        <v>48385</v>
      </c>
      <c r="D186" s="142">
        <f>IF($C186&gt;'PAT1'!$L$9,0,VLOOKUP($C186,'PAT1'!J:L,3))</f>
        <v>0</v>
      </c>
      <c r="E186" s="142">
        <f>IF($C186&gt;'PAT2'!$L$9,0,VLOOKUP($C186,'PAT2'!J:L,3))</f>
        <v>0</v>
      </c>
      <c r="F186" s="142">
        <f>IF($C186&gt;'PAT3'!$L$9,0,VLOOKUP($C186,'PAT3'!J:L,3))</f>
        <v>0</v>
      </c>
      <c r="G186" s="142">
        <f>VLOOKUP($C186,'OC 1'!J:L,3)</f>
        <v>0</v>
      </c>
      <c r="H186" s="142">
        <f>VLOOKUP($C186,'OC 2'!J:L,3)</f>
        <v>0</v>
      </c>
      <c r="I186" s="142">
        <f>VLOOKUP($C186,'OC 3'!J:L,3)</f>
        <v>0</v>
      </c>
      <c r="J186" s="142">
        <f>IF($C186&gt;'Nouveau crédit'!$L$9,0,VLOOKUP($C186,'Nouveau crédit'!J:L,3))</f>
        <v>0</v>
      </c>
      <c r="K186" s="144">
        <f t="shared" si="9"/>
        <v>0</v>
      </c>
      <c r="L186" s="145">
        <f>IF(C186&lt;=regroupement!$L$9,regroupement!$L$14,0)</f>
        <v>0</v>
      </c>
      <c r="M186" s="146">
        <f t="shared" si="10"/>
        <v>0</v>
      </c>
    </row>
    <row r="187" spans="1:13" x14ac:dyDescent="0.2">
      <c r="A187" s="124">
        <f t="shared" si="11"/>
        <v>0</v>
      </c>
      <c r="B187" s="54">
        <v>179</v>
      </c>
      <c r="C187" s="143">
        <f t="shared" si="12"/>
        <v>48415</v>
      </c>
      <c r="D187" s="142">
        <f>IF($C187&gt;'PAT1'!$L$9,0,VLOOKUP($C187,'PAT1'!J:L,3))</f>
        <v>0</v>
      </c>
      <c r="E187" s="142">
        <f>IF($C187&gt;'PAT2'!$L$9,0,VLOOKUP($C187,'PAT2'!J:L,3))</f>
        <v>0</v>
      </c>
      <c r="F187" s="142">
        <f>IF($C187&gt;'PAT3'!$L$9,0,VLOOKUP($C187,'PAT3'!J:L,3))</f>
        <v>0</v>
      </c>
      <c r="G187" s="142">
        <f>VLOOKUP($C187,'OC 1'!J:L,3)</f>
        <v>0</v>
      </c>
      <c r="H187" s="142">
        <f>VLOOKUP($C187,'OC 2'!J:L,3)</f>
        <v>0</v>
      </c>
      <c r="I187" s="142">
        <f>VLOOKUP($C187,'OC 3'!J:L,3)</f>
        <v>0</v>
      </c>
      <c r="J187" s="142">
        <f>IF($C187&gt;'Nouveau crédit'!$L$9,0,VLOOKUP($C187,'Nouveau crédit'!J:L,3))</f>
        <v>0</v>
      </c>
      <c r="K187" s="144">
        <f t="shared" si="9"/>
        <v>0</v>
      </c>
      <c r="L187" s="145">
        <f>IF(C187&lt;=regroupement!$L$9,regroupement!$L$14,0)</f>
        <v>0</v>
      </c>
      <c r="M187" s="146">
        <f t="shared" si="10"/>
        <v>0</v>
      </c>
    </row>
    <row r="188" spans="1:13" x14ac:dyDescent="0.2">
      <c r="A188" s="124">
        <f t="shared" si="11"/>
        <v>0</v>
      </c>
      <c r="B188" s="54">
        <v>180</v>
      </c>
      <c r="C188" s="143">
        <f t="shared" si="12"/>
        <v>48446</v>
      </c>
      <c r="D188" s="142">
        <f>IF($C188&gt;'PAT1'!$L$9,0,VLOOKUP($C188,'PAT1'!J:L,3))</f>
        <v>0</v>
      </c>
      <c r="E188" s="142">
        <f>IF($C188&gt;'PAT2'!$L$9,0,VLOOKUP($C188,'PAT2'!J:L,3))</f>
        <v>0</v>
      </c>
      <c r="F188" s="142">
        <f>IF($C188&gt;'PAT3'!$L$9,0,VLOOKUP($C188,'PAT3'!J:L,3))</f>
        <v>0</v>
      </c>
      <c r="G188" s="142">
        <f>VLOOKUP($C188,'OC 1'!J:L,3)</f>
        <v>0</v>
      </c>
      <c r="H188" s="142">
        <f>VLOOKUP($C188,'OC 2'!J:L,3)</f>
        <v>0</v>
      </c>
      <c r="I188" s="142">
        <f>VLOOKUP($C188,'OC 3'!J:L,3)</f>
        <v>0</v>
      </c>
      <c r="J188" s="142">
        <f>IF($C188&gt;'Nouveau crédit'!$L$9,0,VLOOKUP($C188,'Nouveau crédit'!J:L,3))</f>
        <v>0</v>
      </c>
      <c r="K188" s="144">
        <f t="shared" si="9"/>
        <v>0</v>
      </c>
      <c r="L188" s="145">
        <f>IF(C188&lt;=regroupement!$L$9,regroupement!$L$14,0)</f>
        <v>0</v>
      </c>
      <c r="M188" s="146">
        <f t="shared" si="10"/>
        <v>0</v>
      </c>
    </row>
    <row r="189" spans="1:13" x14ac:dyDescent="0.2">
      <c r="A189" s="124">
        <f t="shared" si="11"/>
        <v>0</v>
      </c>
      <c r="B189" s="54">
        <v>181</v>
      </c>
      <c r="C189" s="143">
        <f t="shared" si="12"/>
        <v>48477</v>
      </c>
      <c r="D189" s="142">
        <f>IF($C189&gt;'PAT1'!$L$9,0,VLOOKUP($C189,'PAT1'!J:L,3))</f>
        <v>0</v>
      </c>
      <c r="E189" s="142">
        <f>IF($C189&gt;'PAT2'!$L$9,0,VLOOKUP($C189,'PAT2'!J:L,3))</f>
        <v>0</v>
      </c>
      <c r="F189" s="142">
        <f>IF($C189&gt;'PAT3'!$L$9,0,VLOOKUP($C189,'PAT3'!J:L,3))</f>
        <v>0</v>
      </c>
      <c r="G189" s="142">
        <f>VLOOKUP($C189,'OC 1'!J:L,3)</f>
        <v>0</v>
      </c>
      <c r="H189" s="142">
        <f>VLOOKUP($C189,'OC 2'!J:L,3)</f>
        <v>0</v>
      </c>
      <c r="I189" s="142">
        <f>VLOOKUP($C189,'OC 3'!J:L,3)</f>
        <v>0</v>
      </c>
      <c r="J189" s="142">
        <f>IF($C189&gt;'Nouveau crédit'!$L$9,0,VLOOKUP($C189,'Nouveau crédit'!J:L,3))</f>
        <v>0</v>
      </c>
      <c r="K189" s="144">
        <f t="shared" si="9"/>
        <v>0</v>
      </c>
      <c r="L189" s="145">
        <f>IF(C189&lt;=regroupement!$L$9,regroupement!$L$14,0)</f>
        <v>0</v>
      </c>
      <c r="M189" s="146">
        <f t="shared" si="10"/>
        <v>0</v>
      </c>
    </row>
    <row r="190" spans="1:13" x14ac:dyDescent="0.2">
      <c r="A190" s="124">
        <f t="shared" si="11"/>
        <v>0</v>
      </c>
      <c r="B190" s="54">
        <v>182</v>
      </c>
      <c r="C190" s="143">
        <f t="shared" si="12"/>
        <v>48507</v>
      </c>
      <c r="D190" s="142">
        <f>IF($C190&gt;'PAT1'!$L$9,0,VLOOKUP($C190,'PAT1'!J:L,3))</f>
        <v>0</v>
      </c>
      <c r="E190" s="142">
        <f>IF($C190&gt;'PAT2'!$L$9,0,VLOOKUP($C190,'PAT2'!J:L,3))</f>
        <v>0</v>
      </c>
      <c r="F190" s="142">
        <f>IF($C190&gt;'PAT3'!$L$9,0,VLOOKUP($C190,'PAT3'!J:L,3))</f>
        <v>0</v>
      </c>
      <c r="G190" s="142">
        <f>VLOOKUP($C190,'OC 1'!J:L,3)</f>
        <v>0</v>
      </c>
      <c r="H190" s="142">
        <f>VLOOKUP($C190,'OC 2'!J:L,3)</f>
        <v>0</v>
      </c>
      <c r="I190" s="142">
        <f>VLOOKUP($C190,'OC 3'!J:L,3)</f>
        <v>0</v>
      </c>
      <c r="J190" s="142">
        <f>IF($C190&gt;'Nouveau crédit'!$L$9,0,VLOOKUP($C190,'Nouveau crédit'!J:L,3))</f>
        <v>0</v>
      </c>
      <c r="K190" s="144">
        <f t="shared" si="9"/>
        <v>0</v>
      </c>
      <c r="L190" s="145">
        <f>IF(C190&lt;=regroupement!$L$9,regroupement!$L$14,0)</f>
        <v>0</v>
      </c>
      <c r="M190" s="146">
        <f t="shared" si="10"/>
        <v>0</v>
      </c>
    </row>
    <row r="191" spans="1:13" x14ac:dyDescent="0.2">
      <c r="A191" s="124">
        <f t="shared" si="11"/>
        <v>0</v>
      </c>
      <c r="B191" s="54">
        <v>183</v>
      </c>
      <c r="C191" s="143">
        <f t="shared" si="12"/>
        <v>48538</v>
      </c>
      <c r="D191" s="142">
        <f>IF($C191&gt;'PAT1'!$L$9,0,VLOOKUP($C191,'PAT1'!J:L,3))</f>
        <v>0</v>
      </c>
      <c r="E191" s="142">
        <f>IF($C191&gt;'PAT2'!$L$9,0,VLOOKUP($C191,'PAT2'!J:L,3))</f>
        <v>0</v>
      </c>
      <c r="F191" s="142">
        <f>IF($C191&gt;'PAT3'!$L$9,0,VLOOKUP($C191,'PAT3'!J:L,3))</f>
        <v>0</v>
      </c>
      <c r="G191" s="142">
        <f>VLOOKUP($C191,'OC 1'!J:L,3)</f>
        <v>0</v>
      </c>
      <c r="H191" s="142">
        <f>VLOOKUP($C191,'OC 2'!J:L,3)</f>
        <v>0</v>
      </c>
      <c r="I191" s="142">
        <f>VLOOKUP($C191,'OC 3'!J:L,3)</f>
        <v>0</v>
      </c>
      <c r="J191" s="142">
        <f>IF($C191&gt;'Nouveau crédit'!$L$9,0,VLOOKUP($C191,'Nouveau crédit'!J:L,3))</f>
        <v>0</v>
      </c>
      <c r="K191" s="144">
        <f t="shared" si="9"/>
        <v>0</v>
      </c>
      <c r="L191" s="145">
        <f>IF(C191&lt;=regroupement!$L$9,regroupement!$L$14,0)</f>
        <v>0</v>
      </c>
      <c r="M191" s="146">
        <f t="shared" si="10"/>
        <v>0</v>
      </c>
    </row>
    <row r="192" spans="1:13" x14ac:dyDescent="0.2">
      <c r="A192" s="124">
        <f t="shared" si="11"/>
        <v>0</v>
      </c>
      <c r="B192" s="54">
        <v>184</v>
      </c>
      <c r="C192" s="143">
        <f t="shared" si="12"/>
        <v>48568</v>
      </c>
      <c r="D192" s="142">
        <f>IF($C192&gt;'PAT1'!$L$9,0,VLOOKUP($C192,'PAT1'!J:L,3))</f>
        <v>0</v>
      </c>
      <c r="E192" s="142">
        <f>IF($C192&gt;'PAT2'!$L$9,0,VLOOKUP($C192,'PAT2'!J:L,3))</f>
        <v>0</v>
      </c>
      <c r="F192" s="142">
        <f>IF($C192&gt;'PAT3'!$L$9,0,VLOOKUP($C192,'PAT3'!J:L,3))</f>
        <v>0</v>
      </c>
      <c r="G192" s="142">
        <f>VLOOKUP($C192,'OC 1'!J:L,3)</f>
        <v>0</v>
      </c>
      <c r="H192" s="142">
        <f>VLOOKUP($C192,'OC 2'!J:L,3)</f>
        <v>0</v>
      </c>
      <c r="I192" s="142">
        <f>VLOOKUP($C192,'OC 3'!J:L,3)</f>
        <v>0</v>
      </c>
      <c r="J192" s="142">
        <f>IF($C192&gt;'Nouveau crédit'!$L$9,0,VLOOKUP($C192,'Nouveau crédit'!J:L,3))</f>
        <v>0</v>
      </c>
      <c r="K192" s="144">
        <f t="shared" si="9"/>
        <v>0</v>
      </c>
      <c r="L192" s="145">
        <f>IF(C192&lt;=regroupement!$L$9,regroupement!$L$14,0)</f>
        <v>0</v>
      </c>
      <c r="M192" s="146">
        <f t="shared" si="10"/>
        <v>0</v>
      </c>
    </row>
    <row r="193" spans="1:13" x14ac:dyDescent="0.2">
      <c r="A193" s="124">
        <f t="shared" si="11"/>
        <v>0</v>
      </c>
      <c r="B193" s="54">
        <v>185</v>
      </c>
      <c r="C193" s="143">
        <f t="shared" si="12"/>
        <v>48599</v>
      </c>
      <c r="D193" s="142">
        <f>IF($C193&gt;'PAT1'!$L$9,0,VLOOKUP($C193,'PAT1'!J:L,3))</f>
        <v>0</v>
      </c>
      <c r="E193" s="142">
        <f>IF($C193&gt;'PAT2'!$L$9,0,VLOOKUP($C193,'PAT2'!J:L,3))</f>
        <v>0</v>
      </c>
      <c r="F193" s="142">
        <f>IF($C193&gt;'PAT3'!$L$9,0,VLOOKUP($C193,'PAT3'!J:L,3))</f>
        <v>0</v>
      </c>
      <c r="G193" s="142">
        <f>VLOOKUP($C193,'OC 1'!J:L,3)</f>
        <v>0</v>
      </c>
      <c r="H193" s="142">
        <f>VLOOKUP($C193,'OC 2'!J:L,3)</f>
        <v>0</v>
      </c>
      <c r="I193" s="142">
        <f>VLOOKUP($C193,'OC 3'!J:L,3)</f>
        <v>0</v>
      </c>
      <c r="J193" s="142">
        <f>IF($C193&gt;'Nouveau crédit'!$L$9,0,VLOOKUP($C193,'Nouveau crédit'!J:L,3))</f>
        <v>0</v>
      </c>
      <c r="K193" s="144">
        <f t="shared" si="9"/>
        <v>0</v>
      </c>
      <c r="L193" s="145">
        <f>IF(C193&lt;=regroupement!$L$9,regroupement!$L$14,0)</f>
        <v>0</v>
      </c>
      <c r="M193" s="146">
        <f t="shared" si="10"/>
        <v>0</v>
      </c>
    </row>
    <row r="194" spans="1:13" x14ac:dyDescent="0.2">
      <c r="A194" s="124">
        <f t="shared" si="11"/>
        <v>0</v>
      </c>
      <c r="B194" s="54">
        <v>186</v>
      </c>
      <c r="C194" s="143">
        <f t="shared" si="12"/>
        <v>48630</v>
      </c>
      <c r="D194" s="142">
        <f>IF($C194&gt;'PAT1'!$L$9,0,VLOOKUP($C194,'PAT1'!J:L,3))</f>
        <v>0</v>
      </c>
      <c r="E194" s="142">
        <f>IF($C194&gt;'PAT2'!$L$9,0,VLOOKUP($C194,'PAT2'!J:L,3))</f>
        <v>0</v>
      </c>
      <c r="F194" s="142">
        <f>IF($C194&gt;'PAT3'!$L$9,0,VLOOKUP($C194,'PAT3'!J:L,3))</f>
        <v>0</v>
      </c>
      <c r="G194" s="142">
        <f>VLOOKUP($C194,'OC 1'!J:L,3)</f>
        <v>0</v>
      </c>
      <c r="H194" s="142">
        <f>VLOOKUP($C194,'OC 2'!J:L,3)</f>
        <v>0</v>
      </c>
      <c r="I194" s="142">
        <f>VLOOKUP($C194,'OC 3'!J:L,3)</f>
        <v>0</v>
      </c>
      <c r="J194" s="142">
        <f>IF($C194&gt;'Nouveau crédit'!$L$9,0,VLOOKUP($C194,'Nouveau crédit'!J:L,3))</f>
        <v>0</v>
      </c>
      <c r="K194" s="144">
        <f t="shared" si="9"/>
        <v>0</v>
      </c>
      <c r="L194" s="145">
        <f>IF(C194&lt;=regroupement!$L$9,regroupement!$L$14,0)</f>
        <v>0</v>
      </c>
      <c r="M194" s="146">
        <f t="shared" si="10"/>
        <v>0</v>
      </c>
    </row>
    <row r="195" spans="1:13" x14ac:dyDescent="0.2">
      <c r="A195" s="124">
        <f t="shared" si="11"/>
        <v>0</v>
      </c>
      <c r="B195" s="54">
        <v>187</v>
      </c>
      <c r="C195" s="143">
        <f t="shared" si="12"/>
        <v>48658</v>
      </c>
      <c r="D195" s="142">
        <f>IF($C195&gt;'PAT1'!$L$9,0,VLOOKUP($C195,'PAT1'!J:L,3))</f>
        <v>0</v>
      </c>
      <c r="E195" s="142">
        <f>IF($C195&gt;'PAT2'!$L$9,0,VLOOKUP($C195,'PAT2'!J:L,3))</f>
        <v>0</v>
      </c>
      <c r="F195" s="142">
        <f>IF($C195&gt;'PAT3'!$L$9,0,VLOOKUP($C195,'PAT3'!J:L,3))</f>
        <v>0</v>
      </c>
      <c r="G195" s="142">
        <f>VLOOKUP($C195,'OC 1'!J:L,3)</f>
        <v>0</v>
      </c>
      <c r="H195" s="142">
        <f>VLOOKUP($C195,'OC 2'!J:L,3)</f>
        <v>0</v>
      </c>
      <c r="I195" s="142">
        <f>VLOOKUP($C195,'OC 3'!J:L,3)</f>
        <v>0</v>
      </c>
      <c r="J195" s="142">
        <f>IF($C195&gt;'Nouveau crédit'!$L$9,0,VLOOKUP($C195,'Nouveau crédit'!J:L,3))</f>
        <v>0</v>
      </c>
      <c r="K195" s="144">
        <f t="shared" si="9"/>
        <v>0</v>
      </c>
      <c r="L195" s="145">
        <f>IF(C195&lt;=regroupement!$L$9,regroupement!$L$14,0)</f>
        <v>0</v>
      </c>
      <c r="M195" s="146">
        <f t="shared" si="10"/>
        <v>0</v>
      </c>
    </row>
    <row r="196" spans="1:13" x14ac:dyDescent="0.2">
      <c r="A196" s="124">
        <f t="shared" si="11"/>
        <v>0</v>
      </c>
      <c r="B196" s="54">
        <v>188</v>
      </c>
      <c r="C196" s="143">
        <f t="shared" si="12"/>
        <v>48689</v>
      </c>
      <c r="D196" s="142">
        <f>IF($C196&gt;'PAT1'!$L$9,0,VLOOKUP($C196,'PAT1'!J:L,3))</f>
        <v>0</v>
      </c>
      <c r="E196" s="142">
        <f>IF($C196&gt;'PAT2'!$L$9,0,VLOOKUP($C196,'PAT2'!J:L,3))</f>
        <v>0</v>
      </c>
      <c r="F196" s="142">
        <f>IF($C196&gt;'PAT3'!$L$9,0,VLOOKUP($C196,'PAT3'!J:L,3))</f>
        <v>0</v>
      </c>
      <c r="G196" s="142">
        <f>VLOOKUP($C196,'OC 1'!J:L,3)</f>
        <v>0</v>
      </c>
      <c r="H196" s="142">
        <f>VLOOKUP($C196,'OC 2'!J:L,3)</f>
        <v>0</v>
      </c>
      <c r="I196" s="142">
        <f>VLOOKUP($C196,'OC 3'!J:L,3)</f>
        <v>0</v>
      </c>
      <c r="J196" s="142">
        <f>IF($C196&gt;'Nouveau crédit'!$L$9,0,VLOOKUP($C196,'Nouveau crédit'!J:L,3))</f>
        <v>0</v>
      </c>
      <c r="K196" s="144">
        <f t="shared" si="9"/>
        <v>0</v>
      </c>
      <c r="L196" s="145">
        <f>IF(C196&lt;=regroupement!$L$9,regroupement!$L$14,0)</f>
        <v>0</v>
      </c>
      <c r="M196" s="146">
        <f t="shared" si="10"/>
        <v>0</v>
      </c>
    </row>
    <row r="197" spans="1:13" x14ac:dyDescent="0.2">
      <c r="A197" s="124">
        <f t="shared" si="11"/>
        <v>0</v>
      </c>
      <c r="B197" s="54">
        <v>189</v>
      </c>
      <c r="C197" s="143">
        <f t="shared" si="12"/>
        <v>48719</v>
      </c>
      <c r="D197" s="142">
        <f>IF($C197&gt;'PAT1'!$L$9,0,VLOOKUP($C197,'PAT1'!J:L,3))</f>
        <v>0</v>
      </c>
      <c r="E197" s="142">
        <f>IF($C197&gt;'PAT2'!$L$9,0,VLOOKUP($C197,'PAT2'!J:L,3))</f>
        <v>0</v>
      </c>
      <c r="F197" s="142">
        <f>IF($C197&gt;'PAT3'!$L$9,0,VLOOKUP($C197,'PAT3'!J:L,3))</f>
        <v>0</v>
      </c>
      <c r="G197" s="142">
        <f>VLOOKUP($C197,'OC 1'!J:L,3)</f>
        <v>0</v>
      </c>
      <c r="H197" s="142">
        <f>VLOOKUP($C197,'OC 2'!J:L,3)</f>
        <v>0</v>
      </c>
      <c r="I197" s="142">
        <f>VLOOKUP($C197,'OC 3'!J:L,3)</f>
        <v>0</v>
      </c>
      <c r="J197" s="142">
        <f>IF($C197&gt;'Nouveau crédit'!$L$9,0,VLOOKUP($C197,'Nouveau crédit'!J:L,3))</f>
        <v>0</v>
      </c>
      <c r="K197" s="144">
        <f t="shared" si="9"/>
        <v>0</v>
      </c>
      <c r="L197" s="145">
        <f>IF(C197&lt;=regroupement!$L$9,regroupement!$L$14,0)</f>
        <v>0</v>
      </c>
      <c r="M197" s="146">
        <f t="shared" si="10"/>
        <v>0</v>
      </c>
    </row>
    <row r="198" spans="1:13" x14ac:dyDescent="0.2">
      <c r="A198" s="124">
        <f t="shared" si="11"/>
        <v>0</v>
      </c>
      <c r="B198" s="54">
        <v>190</v>
      </c>
      <c r="C198" s="143">
        <f t="shared" si="12"/>
        <v>48750</v>
      </c>
      <c r="D198" s="142">
        <f>IF($C198&gt;'PAT1'!$L$9,0,VLOOKUP($C198,'PAT1'!J:L,3))</f>
        <v>0</v>
      </c>
      <c r="E198" s="142">
        <f>IF($C198&gt;'PAT2'!$L$9,0,VLOOKUP($C198,'PAT2'!J:L,3))</f>
        <v>0</v>
      </c>
      <c r="F198" s="142">
        <f>IF($C198&gt;'PAT3'!$L$9,0,VLOOKUP($C198,'PAT3'!J:L,3))</f>
        <v>0</v>
      </c>
      <c r="G198" s="142">
        <f>VLOOKUP($C198,'OC 1'!J:L,3)</f>
        <v>0</v>
      </c>
      <c r="H198" s="142">
        <f>VLOOKUP($C198,'OC 2'!J:L,3)</f>
        <v>0</v>
      </c>
      <c r="I198" s="142">
        <f>VLOOKUP($C198,'OC 3'!J:L,3)</f>
        <v>0</v>
      </c>
      <c r="J198" s="142">
        <f>IF($C198&gt;'Nouveau crédit'!$L$9,0,VLOOKUP($C198,'Nouveau crédit'!J:L,3))</f>
        <v>0</v>
      </c>
      <c r="K198" s="144">
        <f t="shared" si="9"/>
        <v>0</v>
      </c>
      <c r="L198" s="145">
        <f>IF(C198&lt;=regroupement!$L$9,regroupement!$L$14,0)</f>
        <v>0</v>
      </c>
      <c r="M198" s="146">
        <f t="shared" si="10"/>
        <v>0</v>
      </c>
    </row>
    <row r="199" spans="1:13" x14ac:dyDescent="0.2">
      <c r="A199" s="124">
        <f t="shared" si="11"/>
        <v>0</v>
      </c>
      <c r="B199" s="54">
        <v>191</v>
      </c>
      <c r="C199" s="143">
        <f t="shared" si="12"/>
        <v>48780</v>
      </c>
      <c r="D199" s="142">
        <f>IF($C199&gt;'PAT1'!$L$9,0,VLOOKUP($C199,'PAT1'!J:L,3))</f>
        <v>0</v>
      </c>
      <c r="E199" s="142">
        <f>IF($C199&gt;'PAT2'!$L$9,0,VLOOKUP($C199,'PAT2'!J:L,3))</f>
        <v>0</v>
      </c>
      <c r="F199" s="142">
        <f>IF($C199&gt;'PAT3'!$L$9,0,VLOOKUP($C199,'PAT3'!J:L,3))</f>
        <v>0</v>
      </c>
      <c r="G199" s="142">
        <f>VLOOKUP($C199,'OC 1'!J:L,3)</f>
        <v>0</v>
      </c>
      <c r="H199" s="142">
        <f>VLOOKUP($C199,'OC 2'!J:L,3)</f>
        <v>0</v>
      </c>
      <c r="I199" s="142">
        <f>VLOOKUP($C199,'OC 3'!J:L,3)</f>
        <v>0</v>
      </c>
      <c r="J199" s="142">
        <f>IF($C199&gt;'Nouveau crédit'!$L$9,0,VLOOKUP($C199,'Nouveau crédit'!J:L,3))</f>
        <v>0</v>
      </c>
      <c r="K199" s="144">
        <f t="shared" si="9"/>
        <v>0</v>
      </c>
      <c r="L199" s="145">
        <f>IF(C199&lt;=regroupement!$L$9,regroupement!$L$14,0)</f>
        <v>0</v>
      </c>
      <c r="M199" s="146">
        <f t="shared" si="10"/>
        <v>0</v>
      </c>
    </row>
    <row r="200" spans="1:13" x14ac:dyDescent="0.2">
      <c r="A200" s="124">
        <f t="shared" si="11"/>
        <v>0</v>
      </c>
      <c r="B200" s="54">
        <v>192</v>
      </c>
      <c r="C200" s="143">
        <f t="shared" si="12"/>
        <v>48811</v>
      </c>
      <c r="D200" s="142">
        <f>IF($C200&gt;'PAT1'!$L$9,0,VLOOKUP($C200,'PAT1'!J:L,3))</f>
        <v>0</v>
      </c>
      <c r="E200" s="142">
        <f>IF($C200&gt;'PAT2'!$L$9,0,VLOOKUP($C200,'PAT2'!J:L,3))</f>
        <v>0</v>
      </c>
      <c r="F200" s="142">
        <f>IF($C200&gt;'PAT3'!$L$9,0,VLOOKUP($C200,'PAT3'!J:L,3))</f>
        <v>0</v>
      </c>
      <c r="G200" s="142">
        <f>VLOOKUP($C200,'OC 1'!J:L,3)</f>
        <v>0</v>
      </c>
      <c r="H200" s="142">
        <f>VLOOKUP($C200,'OC 2'!J:L,3)</f>
        <v>0</v>
      </c>
      <c r="I200" s="142">
        <f>VLOOKUP($C200,'OC 3'!J:L,3)</f>
        <v>0</v>
      </c>
      <c r="J200" s="142">
        <f>IF($C200&gt;'Nouveau crédit'!$L$9,0,VLOOKUP($C200,'Nouveau crédit'!J:L,3))</f>
        <v>0</v>
      </c>
      <c r="K200" s="144">
        <f t="shared" si="9"/>
        <v>0</v>
      </c>
      <c r="L200" s="145">
        <f>IF(C200&lt;=regroupement!$L$9,regroupement!$L$14,0)</f>
        <v>0</v>
      </c>
      <c r="M200" s="146">
        <f t="shared" si="10"/>
        <v>0</v>
      </c>
    </row>
    <row r="201" spans="1:13" x14ac:dyDescent="0.2">
      <c r="A201" s="124">
        <f t="shared" si="11"/>
        <v>0</v>
      </c>
      <c r="B201" s="54">
        <v>193</v>
      </c>
      <c r="C201" s="143">
        <f t="shared" si="12"/>
        <v>48842</v>
      </c>
      <c r="D201" s="142">
        <f>IF($C201&gt;'PAT1'!$L$9,0,VLOOKUP($C201,'PAT1'!J:L,3))</f>
        <v>0</v>
      </c>
      <c r="E201" s="142">
        <f>IF($C201&gt;'PAT2'!$L$9,0,VLOOKUP($C201,'PAT2'!J:L,3))</f>
        <v>0</v>
      </c>
      <c r="F201" s="142">
        <f>IF($C201&gt;'PAT3'!$L$9,0,VLOOKUP($C201,'PAT3'!J:L,3))</f>
        <v>0</v>
      </c>
      <c r="G201" s="142">
        <f>VLOOKUP($C201,'OC 1'!J:L,3)</f>
        <v>0</v>
      </c>
      <c r="H201" s="142">
        <f>VLOOKUP($C201,'OC 2'!J:L,3)</f>
        <v>0</v>
      </c>
      <c r="I201" s="142">
        <f>VLOOKUP($C201,'OC 3'!J:L,3)</f>
        <v>0</v>
      </c>
      <c r="J201" s="142">
        <f>IF($C201&gt;'Nouveau crédit'!$L$9,0,VLOOKUP($C201,'Nouveau crédit'!J:L,3))</f>
        <v>0</v>
      </c>
      <c r="K201" s="144">
        <f t="shared" ref="K201:K264" si="13">SUM(D201:J201)</f>
        <v>0</v>
      </c>
      <c r="L201" s="145">
        <f>IF(C201&lt;=regroupement!$L$9,regroupement!$L$14,0)</f>
        <v>0</v>
      </c>
      <c r="M201" s="146">
        <f t="shared" ref="M201:M264" si="14">L201-K201</f>
        <v>0</v>
      </c>
    </row>
    <row r="202" spans="1:13" x14ac:dyDescent="0.2">
      <c r="A202" s="124">
        <f t="shared" ref="A202:A265" si="15">IF(M201&lt;0,IF(M202&gt;=0,1,0),0)</f>
        <v>0</v>
      </c>
      <c r="B202" s="54">
        <v>194</v>
      </c>
      <c r="C202" s="143">
        <f t="shared" si="12"/>
        <v>48872</v>
      </c>
      <c r="D202" s="142">
        <f>IF($C202&gt;'PAT1'!$L$9,0,VLOOKUP($C202,'PAT1'!J:L,3))</f>
        <v>0</v>
      </c>
      <c r="E202" s="142">
        <f>IF($C202&gt;'PAT2'!$L$9,0,VLOOKUP($C202,'PAT2'!J:L,3))</f>
        <v>0</v>
      </c>
      <c r="F202" s="142">
        <f>IF($C202&gt;'PAT3'!$L$9,0,VLOOKUP($C202,'PAT3'!J:L,3))</f>
        <v>0</v>
      </c>
      <c r="G202" s="142">
        <f>VLOOKUP($C202,'OC 1'!J:L,3)</f>
        <v>0</v>
      </c>
      <c r="H202" s="142">
        <f>VLOOKUP($C202,'OC 2'!J:L,3)</f>
        <v>0</v>
      </c>
      <c r="I202" s="142">
        <f>VLOOKUP($C202,'OC 3'!J:L,3)</f>
        <v>0</v>
      </c>
      <c r="J202" s="142">
        <f>IF($C202&gt;'Nouveau crédit'!$L$9,0,VLOOKUP($C202,'Nouveau crédit'!J:L,3))</f>
        <v>0</v>
      </c>
      <c r="K202" s="144">
        <f t="shared" si="13"/>
        <v>0</v>
      </c>
      <c r="L202" s="145">
        <f>IF(C202&lt;=regroupement!$L$9,regroupement!$L$14,0)</f>
        <v>0</v>
      </c>
      <c r="M202" s="146">
        <f t="shared" si="14"/>
        <v>0</v>
      </c>
    </row>
    <row r="203" spans="1:13" x14ac:dyDescent="0.2">
      <c r="A203" s="124">
        <f t="shared" si="15"/>
        <v>0</v>
      </c>
      <c r="B203" s="54">
        <v>195</v>
      </c>
      <c r="C203" s="143">
        <f t="shared" ref="C203:C266" si="16">EDATE(C202,1)</f>
        <v>48903</v>
      </c>
      <c r="D203" s="142">
        <f>IF($C203&gt;'PAT1'!$L$9,0,VLOOKUP($C203,'PAT1'!J:L,3))</f>
        <v>0</v>
      </c>
      <c r="E203" s="142">
        <f>IF($C203&gt;'PAT2'!$L$9,0,VLOOKUP($C203,'PAT2'!J:L,3))</f>
        <v>0</v>
      </c>
      <c r="F203" s="142">
        <f>IF($C203&gt;'PAT3'!$L$9,0,VLOOKUP($C203,'PAT3'!J:L,3))</f>
        <v>0</v>
      </c>
      <c r="G203" s="142">
        <f>VLOOKUP($C203,'OC 1'!J:L,3)</f>
        <v>0</v>
      </c>
      <c r="H203" s="142">
        <f>VLOOKUP($C203,'OC 2'!J:L,3)</f>
        <v>0</v>
      </c>
      <c r="I203" s="142">
        <f>VLOOKUP($C203,'OC 3'!J:L,3)</f>
        <v>0</v>
      </c>
      <c r="J203" s="142">
        <f>IF($C203&gt;'Nouveau crédit'!$L$9,0,VLOOKUP($C203,'Nouveau crédit'!J:L,3))</f>
        <v>0</v>
      </c>
      <c r="K203" s="144">
        <f t="shared" si="13"/>
        <v>0</v>
      </c>
      <c r="L203" s="145">
        <f>IF(C203&lt;=regroupement!$L$9,regroupement!$L$14,0)</f>
        <v>0</v>
      </c>
      <c r="M203" s="146">
        <f t="shared" si="14"/>
        <v>0</v>
      </c>
    </row>
    <row r="204" spans="1:13" x14ac:dyDescent="0.2">
      <c r="A204" s="124">
        <f t="shared" si="15"/>
        <v>0</v>
      </c>
      <c r="B204" s="54">
        <v>196</v>
      </c>
      <c r="C204" s="143">
        <f t="shared" si="16"/>
        <v>48933</v>
      </c>
      <c r="D204" s="142">
        <f>IF($C204&gt;'PAT1'!$L$9,0,VLOOKUP($C204,'PAT1'!J:L,3))</f>
        <v>0</v>
      </c>
      <c r="E204" s="142">
        <f>IF($C204&gt;'PAT2'!$L$9,0,VLOOKUP($C204,'PAT2'!J:L,3))</f>
        <v>0</v>
      </c>
      <c r="F204" s="142">
        <f>IF($C204&gt;'PAT3'!$L$9,0,VLOOKUP($C204,'PAT3'!J:L,3))</f>
        <v>0</v>
      </c>
      <c r="G204" s="142">
        <f>VLOOKUP($C204,'OC 1'!J:L,3)</f>
        <v>0</v>
      </c>
      <c r="H204" s="142">
        <f>VLOOKUP($C204,'OC 2'!J:L,3)</f>
        <v>0</v>
      </c>
      <c r="I204" s="142">
        <f>VLOOKUP($C204,'OC 3'!J:L,3)</f>
        <v>0</v>
      </c>
      <c r="J204" s="142">
        <f>IF($C204&gt;'Nouveau crédit'!$L$9,0,VLOOKUP($C204,'Nouveau crédit'!J:L,3))</f>
        <v>0</v>
      </c>
      <c r="K204" s="144">
        <f t="shared" si="13"/>
        <v>0</v>
      </c>
      <c r="L204" s="145">
        <f>IF(C204&lt;=regroupement!$L$9,regroupement!$L$14,0)</f>
        <v>0</v>
      </c>
      <c r="M204" s="146">
        <f t="shared" si="14"/>
        <v>0</v>
      </c>
    </row>
    <row r="205" spans="1:13" x14ac:dyDescent="0.2">
      <c r="A205" s="124">
        <f t="shared" si="15"/>
        <v>0</v>
      </c>
      <c r="B205" s="54">
        <v>197</v>
      </c>
      <c r="C205" s="143">
        <f t="shared" si="16"/>
        <v>48964</v>
      </c>
      <c r="D205" s="142">
        <f>IF($C205&gt;'PAT1'!$L$9,0,VLOOKUP($C205,'PAT1'!J:L,3))</f>
        <v>0</v>
      </c>
      <c r="E205" s="142">
        <f>IF($C205&gt;'PAT2'!$L$9,0,VLOOKUP($C205,'PAT2'!J:L,3))</f>
        <v>0</v>
      </c>
      <c r="F205" s="142">
        <f>IF($C205&gt;'PAT3'!$L$9,0,VLOOKUP($C205,'PAT3'!J:L,3))</f>
        <v>0</v>
      </c>
      <c r="G205" s="142">
        <f>VLOOKUP($C205,'OC 1'!J:L,3)</f>
        <v>0</v>
      </c>
      <c r="H205" s="142">
        <f>VLOOKUP($C205,'OC 2'!J:L,3)</f>
        <v>0</v>
      </c>
      <c r="I205" s="142">
        <f>VLOOKUP($C205,'OC 3'!J:L,3)</f>
        <v>0</v>
      </c>
      <c r="J205" s="142">
        <f>IF($C205&gt;'Nouveau crédit'!$L$9,0,VLOOKUP($C205,'Nouveau crédit'!J:L,3))</f>
        <v>0</v>
      </c>
      <c r="K205" s="144">
        <f t="shared" si="13"/>
        <v>0</v>
      </c>
      <c r="L205" s="145">
        <f>IF(C205&lt;=regroupement!$L$9,regroupement!$L$14,0)</f>
        <v>0</v>
      </c>
      <c r="M205" s="146">
        <f t="shared" si="14"/>
        <v>0</v>
      </c>
    </row>
    <row r="206" spans="1:13" x14ac:dyDescent="0.2">
      <c r="A206" s="124">
        <f t="shared" si="15"/>
        <v>0</v>
      </c>
      <c r="B206" s="54">
        <v>198</v>
      </c>
      <c r="C206" s="143">
        <f t="shared" si="16"/>
        <v>48995</v>
      </c>
      <c r="D206" s="142">
        <f>IF($C206&gt;'PAT1'!$L$9,0,VLOOKUP($C206,'PAT1'!J:L,3))</f>
        <v>0</v>
      </c>
      <c r="E206" s="142">
        <f>IF($C206&gt;'PAT2'!$L$9,0,VLOOKUP($C206,'PAT2'!J:L,3))</f>
        <v>0</v>
      </c>
      <c r="F206" s="142">
        <f>IF($C206&gt;'PAT3'!$L$9,0,VLOOKUP($C206,'PAT3'!J:L,3))</f>
        <v>0</v>
      </c>
      <c r="G206" s="142">
        <f>VLOOKUP($C206,'OC 1'!J:L,3)</f>
        <v>0</v>
      </c>
      <c r="H206" s="142">
        <f>VLOOKUP($C206,'OC 2'!J:L,3)</f>
        <v>0</v>
      </c>
      <c r="I206" s="142">
        <f>VLOOKUP($C206,'OC 3'!J:L,3)</f>
        <v>0</v>
      </c>
      <c r="J206" s="142">
        <f>IF($C206&gt;'Nouveau crédit'!$L$9,0,VLOOKUP($C206,'Nouveau crédit'!J:L,3))</f>
        <v>0</v>
      </c>
      <c r="K206" s="144">
        <f t="shared" si="13"/>
        <v>0</v>
      </c>
      <c r="L206" s="145">
        <f>IF(C206&lt;=regroupement!$L$9,regroupement!$L$14,0)</f>
        <v>0</v>
      </c>
      <c r="M206" s="146">
        <f t="shared" si="14"/>
        <v>0</v>
      </c>
    </row>
    <row r="207" spans="1:13" x14ac:dyDescent="0.2">
      <c r="A207" s="124">
        <f t="shared" si="15"/>
        <v>0</v>
      </c>
      <c r="B207" s="54">
        <v>199</v>
      </c>
      <c r="C207" s="143">
        <f t="shared" si="16"/>
        <v>49023</v>
      </c>
      <c r="D207" s="142">
        <f>IF($C207&gt;'PAT1'!$L$9,0,VLOOKUP($C207,'PAT1'!J:L,3))</f>
        <v>0</v>
      </c>
      <c r="E207" s="142">
        <f>IF($C207&gt;'PAT2'!$L$9,0,VLOOKUP($C207,'PAT2'!J:L,3))</f>
        <v>0</v>
      </c>
      <c r="F207" s="142">
        <f>IF($C207&gt;'PAT3'!$L$9,0,VLOOKUP($C207,'PAT3'!J:L,3))</f>
        <v>0</v>
      </c>
      <c r="G207" s="142">
        <f>VLOOKUP($C207,'OC 1'!J:L,3)</f>
        <v>0</v>
      </c>
      <c r="H207" s="142">
        <f>VLOOKUP($C207,'OC 2'!J:L,3)</f>
        <v>0</v>
      </c>
      <c r="I207" s="142">
        <f>VLOOKUP($C207,'OC 3'!J:L,3)</f>
        <v>0</v>
      </c>
      <c r="J207" s="142">
        <f>IF($C207&gt;'Nouveau crédit'!$L$9,0,VLOOKUP($C207,'Nouveau crédit'!J:L,3))</f>
        <v>0</v>
      </c>
      <c r="K207" s="144">
        <f t="shared" si="13"/>
        <v>0</v>
      </c>
      <c r="L207" s="145">
        <f>IF(C207&lt;=regroupement!$L$9,regroupement!$L$14,0)</f>
        <v>0</v>
      </c>
      <c r="M207" s="146">
        <f t="shared" si="14"/>
        <v>0</v>
      </c>
    </row>
    <row r="208" spans="1:13" x14ac:dyDescent="0.2">
      <c r="A208" s="124">
        <f t="shared" si="15"/>
        <v>0</v>
      </c>
      <c r="B208" s="54">
        <v>200</v>
      </c>
      <c r="C208" s="143">
        <f t="shared" si="16"/>
        <v>49054</v>
      </c>
      <c r="D208" s="142">
        <f>IF($C208&gt;'PAT1'!$L$9,0,VLOOKUP($C208,'PAT1'!J:L,3))</f>
        <v>0</v>
      </c>
      <c r="E208" s="142">
        <f>IF($C208&gt;'PAT2'!$L$9,0,VLOOKUP($C208,'PAT2'!J:L,3))</f>
        <v>0</v>
      </c>
      <c r="F208" s="142">
        <f>IF($C208&gt;'PAT3'!$L$9,0,VLOOKUP($C208,'PAT3'!J:L,3))</f>
        <v>0</v>
      </c>
      <c r="G208" s="142">
        <f>VLOOKUP($C208,'OC 1'!J:L,3)</f>
        <v>0</v>
      </c>
      <c r="H208" s="142">
        <f>VLOOKUP($C208,'OC 2'!J:L,3)</f>
        <v>0</v>
      </c>
      <c r="I208" s="142">
        <f>VLOOKUP($C208,'OC 3'!J:L,3)</f>
        <v>0</v>
      </c>
      <c r="J208" s="142">
        <f>IF($C208&gt;'Nouveau crédit'!$L$9,0,VLOOKUP($C208,'Nouveau crédit'!J:L,3))</f>
        <v>0</v>
      </c>
      <c r="K208" s="144">
        <f t="shared" si="13"/>
        <v>0</v>
      </c>
      <c r="L208" s="145">
        <f>IF(C208&lt;=regroupement!$L$9,regroupement!$L$14,0)</f>
        <v>0</v>
      </c>
      <c r="M208" s="146">
        <f t="shared" si="14"/>
        <v>0</v>
      </c>
    </row>
    <row r="209" spans="1:13" x14ac:dyDescent="0.2">
      <c r="A209" s="124">
        <f t="shared" si="15"/>
        <v>0</v>
      </c>
      <c r="B209" s="54">
        <v>201</v>
      </c>
      <c r="C209" s="143">
        <f t="shared" si="16"/>
        <v>49084</v>
      </c>
      <c r="D209" s="142">
        <f>IF($C209&gt;'PAT1'!$L$9,0,VLOOKUP($C209,'PAT1'!J:L,3))</f>
        <v>0</v>
      </c>
      <c r="E209" s="142">
        <f>IF($C209&gt;'PAT2'!$L$9,0,VLOOKUP($C209,'PAT2'!J:L,3))</f>
        <v>0</v>
      </c>
      <c r="F209" s="142">
        <f>IF($C209&gt;'PAT3'!$L$9,0,VLOOKUP($C209,'PAT3'!J:L,3))</f>
        <v>0</v>
      </c>
      <c r="G209" s="142">
        <f>VLOOKUP($C209,'OC 1'!J:L,3)</f>
        <v>0</v>
      </c>
      <c r="H209" s="142">
        <f>VLOOKUP($C209,'OC 2'!J:L,3)</f>
        <v>0</v>
      </c>
      <c r="I209" s="142">
        <f>VLOOKUP($C209,'OC 3'!J:L,3)</f>
        <v>0</v>
      </c>
      <c r="J209" s="142">
        <f>IF($C209&gt;'Nouveau crédit'!$L$9,0,VLOOKUP($C209,'Nouveau crédit'!J:L,3))</f>
        <v>0</v>
      </c>
      <c r="K209" s="144">
        <f t="shared" si="13"/>
        <v>0</v>
      </c>
      <c r="L209" s="145">
        <f>IF(C209&lt;=regroupement!$L$9,regroupement!$L$14,0)</f>
        <v>0</v>
      </c>
      <c r="M209" s="146">
        <f t="shared" si="14"/>
        <v>0</v>
      </c>
    </row>
    <row r="210" spans="1:13" x14ac:dyDescent="0.2">
      <c r="A210" s="124">
        <f t="shared" si="15"/>
        <v>0</v>
      </c>
      <c r="B210" s="54">
        <v>202</v>
      </c>
      <c r="C210" s="143">
        <f t="shared" si="16"/>
        <v>49115</v>
      </c>
      <c r="D210" s="142">
        <f>IF($C210&gt;'PAT1'!$L$9,0,VLOOKUP($C210,'PAT1'!J:L,3))</f>
        <v>0</v>
      </c>
      <c r="E210" s="142">
        <f>IF($C210&gt;'PAT2'!$L$9,0,VLOOKUP($C210,'PAT2'!J:L,3))</f>
        <v>0</v>
      </c>
      <c r="F210" s="142">
        <f>IF($C210&gt;'PAT3'!$L$9,0,VLOOKUP($C210,'PAT3'!J:L,3))</f>
        <v>0</v>
      </c>
      <c r="G210" s="142">
        <f>VLOOKUP($C210,'OC 1'!J:L,3)</f>
        <v>0</v>
      </c>
      <c r="H210" s="142">
        <f>VLOOKUP($C210,'OC 2'!J:L,3)</f>
        <v>0</v>
      </c>
      <c r="I210" s="142">
        <f>VLOOKUP($C210,'OC 3'!J:L,3)</f>
        <v>0</v>
      </c>
      <c r="J210" s="142">
        <f>IF($C210&gt;'Nouveau crédit'!$L$9,0,VLOOKUP($C210,'Nouveau crédit'!J:L,3))</f>
        <v>0</v>
      </c>
      <c r="K210" s="144">
        <f t="shared" si="13"/>
        <v>0</v>
      </c>
      <c r="L210" s="145">
        <f>IF(C210&lt;=regroupement!$L$9,regroupement!$L$14,0)</f>
        <v>0</v>
      </c>
      <c r="M210" s="146">
        <f t="shared" si="14"/>
        <v>0</v>
      </c>
    </row>
    <row r="211" spans="1:13" x14ac:dyDescent="0.2">
      <c r="A211" s="124">
        <f t="shared" si="15"/>
        <v>0</v>
      </c>
      <c r="B211" s="54">
        <v>203</v>
      </c>
      <c r="C211" s="143">
        <f t="shared" si="16"/>
        <v>49145</v>
      </c>
      <c r="D211" s="142">
        <f>IF($C211&gt;'PAT1'!$L$9,0,VLOOKUP($C211,'PAT1'!J:L,3))</f>
        <v>0</v>
      </c>
      <c r="E211" s="142">
        <f>IF($C211&gt;'PAT2'!$L$9,0,VLOOKUP($C211,'PAT2'!J:L,3))</f>
        <v>0</v>
      </c>
      <c r="F211" s="142">
        <f>IF($C211&gt;'PAT3'!$L$9,0,VLOOKUP($C211,'PAT3'!J:L,3))</f>
        <v>0</v>
      </c>
      <c r="G211" s="142">
        <f>VLOOKUP($C211,'OC 1'!J:L,3)</f>
        <v>0</v>
      </c>
      <c r="H211" s="142">
        <f>VLOOKUP($C211,'OC 2'!J:L,3)</f>
        <v>0</v>
      </c>
      <c r="I211" s="142">
        <f>VLOOKUP($C211,'OC 3'!J:L,3)</f>
        <v>0</v>
      </c>
      <c r="J211" s="142">
        <f>IF($C211&gt;'Nouveau crédit'!$L$9,0,VLOOKUP($C211,'Nouveau crédit'!J:L,3))</f>
        <v>0</v>
      </c>
      <c r="K211" s="144">
        <f t="shared" si="13"/>
        <v>0</v>
      </c>
      <c r="L211" s="145">
        <f>IF(C211&lt;=regroupement!$L$9,regroupement!$L$14,0)</f>
        <v>0</v>
      </c>
      <c r="M211" s="146">
        <f t="shared" si="14"/>
        <v>0</v>
      </c>
    </row>
    <row r="212" spans="1:13" x14ac:dyDescent="0.2">
      <c r="A212" s="124">
        <f t="shared" si="15"/>
        <v>0</v>
      </c>
      <c r="B212" s="54">
        <v>204</v>
      </c>
      <c r="C212" s="143">
        <f t="shared" si="16"/>
        <v>49176</v>
      </c>
      <c r="D212" s="142">
        <f>IF($C212&gt;'PAT1'!$L$9,0,VLOOKUP($C212,'PAT1'!J:L,3))</f>
        <v>0</v>
      </c>
      <c r="E212" s="142">
        <f>IF($C212&gt;'PAT2'!$L$9,0,VLOOKUP($C212,'PAT2'!J:L,3))</f>
        <v>0</v>
      </c>
      <c r="F212" s="142">
        <f>IF($C212&gt;'PAT3'!$L$9,0,VLOOKUP($C212,'PAT3'!J:L,3))</f>
        <v>0</v>
      </c>
      <c r="G212" s="142">
        <f>VLOOKUP($C212,'OC 1'!J:L,3)</f>
        <v>0</v>
      </c>
      <c r="H212" s="142">
        <f>VLOOKUP($C212,'OC 2'!J:L,3)</f>
        <v>0</v>
      </c>
      <c r="I212" s="142">
        <f>VLOOKUP($C212,'OC 3'!J:L,3)</f>
        <v>0</v>
      </c>
      <c r="J212" s="142">
        <f>IF($C212&gt;'Nouveau crédit'!$L$9,0,VLOOKUP($C212,'Nouveau crédit'!J:L,3))</f>
        <v>0</v>
      </c>
      <c r="K212" s="144">
        <f t="shared" si="13"/>
        <v>0</v>
      </c>
      <c r="L212" s="145">
        <f>IF(C212&lt;=regroupement!$L$9,regroupement!$L$14,0)</f>
        <v>0</v>
      </c>
      <c r="M212" s="146">
        <f t="shared" si="14"/>
        <v>0</v>
      </c>
    </row>
    <row r="213" spans="1:13" x14ac:dyDescent="0.2">
      <c r="A213" s="124">
        <f t="shared" si="15"/>
        <v>0</v>
      </c>
      <c r="B213" s="54">
        <v>205</v>
      </c>
      <c r="C213" s="143">
        <f t="shared" si="16"/>
        <v>49207</v>
      </c>
      <c r="D213" s="142">
        <f>IF($C213&gt;'PAT1'!$L$9,0,VLOOKUP($C213,'PAT1'!J:L,3))</f>
        <v>0</v>
      </c>
      <c r="E213" s="142">
        <f>IF($C213&gt;'PAT2'!$L$9,0,VLOOKUP($C213,'PAT2'!J:L,3))</f>
        <v>0</v>
      </c>
      <c r="F213" s="142">
        <f>IF($C213&gt;'PAT3'!$L$9,0,VLOOKUP($C213,'PAT3'!J:L,3))</f>
        <v>0</v>
      </c>
      <c r="G213" s="142">
        <f>VLOOKUP($C213,'OC 1'!J:L,3)</f>
        <v>0</v>
      </c>
      <c r="H213" s="142">
        <f>VLOOKUP($C213,'OC 2'!J:L,3)</f>
        <v>0</v>
      </c>
      <c r="I213" s="142">
        <f>VLOOKUP($C213,'OC 3'!J:L,3)</f>
        <v>0</v>
      </c>
      <c r="J213" s="142">
        <f>IF($C213&gt;'Nouveau crédit'!$L$9,0,VLOOKUP($C213,'Nouveau crédit'!J:L,3))</f>
        <v>0</v>
      </c>
      <c r="K213" s="144">
        <f t="shared" si="13"/>
        <v>0</v>
      </c>
      <c r="L213" s="145">
        <f>IF(C213&lt;=regroupement!$L$9,regroupement!$L$14,0)</f>
        <v>0</v>
      </c>
      <c r="M213" s="146">
        <f t="shared" si="14"/>
        <v>0</v>
      </c>
    </row>
    <row r="214" spans="1:13" x14ac:dyDescent="0.2">
      <c r="A214" s="124">
        <f t="shared" si="15"/>
        <v>0</v>
      </c>
      <c r="B214" s="54">
        <v>206</v>
      </c>
      <c r="C214" s="143">
        <f t="shared" si="16"/>
        <v>49237</v>
      </c>
      <c r="D214" s="142">
        <f>IF($C214&gt;'PAT1'!$L$9,0,VLOOKUP($C214,'PAT1'!J:L,3))</f>
        <v>0</v>
      </c>
      <c r="E214" s="142">
        <f>IF($C214&gt;'PAT2'!$L$9,0,VLOOKUP($C214,'PAT2'!J:L,3))</f>
        <v>0</v>
      </c>
      <c r="F214" s="142">
        <f>IF($C214&gt;'PAT3'!$L$9,0,VLOOKUP($C214,'PAT3'!J:L,3))</f>
        <v>0</v>
      </c>
      <c r="G214" s="142">
        <f>VLOOKUP($C214,'OC 1'!J:L,3)</f>
        <v>0</v>
      </c>
      <c r="H214" s="142">
        <f>VLOOKUP($C214,'OC 2'!J:L,3)</f>
        <v>0</v>
      </c>
      <c r="I214" s="142">
        <f>VLOOKUP($C214,'OC 3'!J:L,3)</f>
        <v>0</v>
      </c>
      <c r="J214" s="142">
        <f>IF($C214&gt;'Nouveau crédit'!$L$9,0,VLOOKUP($C214,'Nouveau crédit'!J:L,3))</f>
        <v>0</v>
      </c>
      <c r="K214" s="144">
        <f t="shared" si="13"/>
        <v>0</v>
      </c>
      <c r="L214" s="145">
        <f>IF(C214&lt;=regroupement!$L$9,regroupement!$L$14,0)</f>
        <v>0</v>
      </c>
      <c r="M214" s="146">
        <f t="shared" si="14"/>
        <v>0</v>
      </c>
    </row>
    <row r="215" spans="1:13" x14ac:dyDescent="0.2">
      <c r="A215" s="124">
        <f t="shared" si="15"/>
        <v>0</v>
      </c>
      <c r="B215" s="54">
        <v>207</v>
      </c>
      <c r="C215" s="143">
        <f t="shared" si="16"/>
        <v>49268</v>
      </c>
      <c r="D215" s="142">
        <f>IF($C215&gt;'PAT1'!$L$9,0,VLOOKUP($C215,'PAT1'!J:L,3))</f>
        <v>0</v>
      </c>
      <c r="E215" s="142">
        <f>IF($C215&gt;'PAT2'!$L$9,0,VLOOKUP($C215,'PAT2'!J:L,3))</f>
        <v>0</v>
      </c>
      <c r="F215" s="142">
        <f>IF($C215&gt;'PAT3'!$L$9,0,VLOOKUP($C215,'PAT3'!J:L,3))</f>
        <v>0</v>
      </c>
      <c r="G215" s="142">
        <f>VLOOKUP($C215,'OC 1'!J:L,3)</f>
        <v>0</v>
      </c>
      <c r="H215" s="142">
        <f>VLOOKUP($C215,'OC 2'!J:L,3)</f>
        <v>0</v>
      </c>
      <c r="I215" s="142">
        <f>VLOOKUP($C215,'OC 3'!J:L,3)</f>
        <v>0</v>
      </c>
      <c r="J215" s="142">
        <f>IF($C215&gt;'Nouveau crédit'!$L$9,0,VLOOKUP($C215,'Nouveau crédit'!J:L,3))</f>
        <v>0</v>
      </c>
      <c r="K215" s="144">
        <f t="shared" si="13"/>
        <v>0</v>
      </c>
      <c r="L215" s="145">
        <f>IF(C215&lt;=regroupement!$L$9,regroupement!$L$14,0)</f>
        <v>0</v>
      </c>
      <c r="M215" s="146">
        <f t="shared" si="14"/>
        <v>0</v>
      </c>
    </row>
    <row r="216" spans="1:13" x14ac:dyDescent="0.2">
      <c r="A216" s="124">
        <f t="shared" si="15"/>
        <v>0</v>
      </c>
      <c r="B216" s="54">
        <v>208</v>
      </c>
      <c r="C216" s="143">
        <f t="shared" si="16"/>
        <v>49298</v>
      </c>
      <c r="D216" s="142">
        <f>IF($C216&gt;'PAT1'!$L$9,0,VLOOKUP($C216,'PAT1'!J:L,3))</f>
        <v>0</v>
      </c>
      <c r="E216" s="142">
        <f>IF($C216&gt;'PAT2'!$L$9,0,VLOOKUP($C216,'PAT2'!J:L,3))</f>
        <v>0</v>
      </c>
      <c r="F216" s="142">
        <f>IF($C216&gt;'PAT3'!$L$9,0,VLOOKUP($C216,'PAT3'!J:L,3))</f>
        <v>0</v>
      </c>
      <c r="G216" s="142">
        <f>VLOOKUP($C216,'OC 1'!J:L,3)</f>
        <v>0</v>
      </c>
      <c r="H216" s="142">
        <f>VLOOKUP($C216,'OC 2'!J:L,3)</f>
        <v>0</v>
      </c>
      <c r="I216" s="142">
        <f>VLOOKUP($C216,'OC 3'!J:L,3)</f>
        <v>0</v>
      </c>
      <c r="J216" s="142">
        <f>IF($C216&gt;'Nouveau crédit'!$L$9,0,VLOOKUP($C216,'Nouveau crédit'!J:L,3))</f>
        <v>0</v>
      </c>
      <c r="K216" s="144">
        <f t="shared" si="13"/>
        <v>0</v>
      </c>
      <c r="L216" s="145">
        <f>IF(C216&lt;=regroupement!$L$9,regroupement!$L$14,0)</f>
        <v>0</v>
      </c>
      <c r="M216" s="146">
        <f t="shared" si="14"/>
        <v>0</v>
      </c>
    </row>
    <row r="217" spans="1:13" x14ac:dyDescent="0.2">
      <c r="A217" s="124">
        <f t="shared" si="15"/>
        <v>0</v>
      </c>
      <c r="B217" s="54">
        <v>209</v>
      </c>
      <c r="C217" s="143">
        <f t="shared" si="16"/>
        <v>49329</v>
      </c>
      <c r="D217" s="142">
        <f>IF($C217&gt;'PAT1'!$L$9,0,VLOOKUP($C217,'PAT1'!J:L,3))</f>
        <v>0</v>
      </c>
      <c r="E217" s="142">
        <f>IF($C217&gt;'PAT2'!$L$9,0,VLOOKUP($C217,'PAT2'!J:L,3))</f>
        <v>0</v>
      </c>
      <c r="F217" s="142">
        <f>IF($C217&gt;'PAT3'!$L$9,0,VLOOKUP($C217,'PAT3'!J:L,3))</f>
        <v>0</v>
      </c>
      <c r="G217" s="142">
        <f>VLOOKUP($C217,'OC 1'!J:L,3)</f>
        <v>0</v>
      </c>
      <c r="H217" s="142">
        <f>VLOOKUP($C217,'OC 2'!J:L,3)</f>
        <v>0</v>
      </c>
      <c r="I217" s="142">
        <f>VLOOKUP($C217,'OC 3'!J:L,3)</f>
        <v>0</v>
      </c>
      <c r="J217" s="142">
        <f>IF($C217&gt;'Nouveau crédit'!$L$9,0,VLOOKUP($C217,'Nouveau crédit'!J:L,3))</f>
        <v>0</v>
      </c>
      <c r="K217" s="144">
        <f t="shared" si="13"/>
        <v>0</v>
      </c>
      <c r="L217" s="145">
        <f>IF(C217&lt;=regroupement!$L$9,regroupement!$L$14,0)</f>
        <v>0</v>
      </c>
      <c r="M217" s="146">
        <f t="shared" si="14"/>
        <v>0</v>
      </c>
    </row>
    <row r="218" spans="1:13" x14ac:dyDescent="0.2">
      <c r="A218" s="124">
        <f t="shared" si="15"/>
        <v>0</v>
      </c>
      <c r="B218" s="54">
        <v>210</v>
      </c>
      <c r="C218" s="143">
        <f t="shared" si="16"/>
        <v>49360</v>
      </c>
      <c r="D218" s="142">
        <f>IF($C218&gt;'PAT1'!$L$9,0,VLOOKUP($C218,'PAT1'!J:L,3))</f>
        <v>0</v>
      </c>
      <c r="E218" s="142">
        <f>IF($C218&gt;'PAT2'!$L$9,0,VLOOKUP($C218,'PAT2'!J:L,3))</f>
        <v>0</v>
      </c>
      <c r="F218" s="142">
        <f>IF($C218&gt;'PAT3'!$L$9,0,VLOOKUP($C218,'PAT3'!J:L,3))</f>
        <v>0</v>
      </c>
      <c r="G218" s="142">
        <f>VLOOKUP($C218,'OC 1'!J:L,3)</f>
        <v>0</v>
      </c>
      <c r="H218" s="142">
        <f>VLOOKUP($C218,'OC 2'!J:L,3)</f>
        <v>0</v>
      </c>
      <c r="I218" s="142">
        <f>VLOOKUP($C218,'OC 3'!J:L,3)</f>
        <v>0</v>
      </c>
      <c r="J218" s="142">
        <f>IF($C218&gt;'Nouveau crédit'!$L$9,0,VLOOKUP($C218,'Nouveau crédit'!J:L,3))</f>
        <v>0</v>
      </c>
      <c r="K218" s="144">
        <f t="shared" si="13"/>
        <v>0</v>
      </c>
      <c r="L218" s="145">
        <f>IF(C218&lt;=regroupement!$L$9,regroupement!$L$14,0)</f>
        <v>0</v>
      </c>
      <c r="M218" s="146">
        <f t="shared" si="14"/>
        <v>0</v>
      </c>
    </row>
    <row r="219" spans="1:13" x14ac:dyDescent="0.2">
      <c r="A219" s="124">
        <f t="shared" si="15"/>
        <v>0</v>
      </c>
      <c r="B219" s="54">
        <v>211</v>
      </c>
      <c r="C219" s="143">
        <f t="shared" si="16"/>
        <v>49388</v>
      </c>
      <c r="D219" s="142">
        <f>IF($C219&gt;'PAT1'!$L$9,0,VLOOKUP($C219,'PAT1'!J:L,3))</f>
        <v>0</v>
      </c>
      <c r="E219" s="142">
        <f>IF($C219&gt;'PAT2'!$L$9,0,VLOOKUP($C219,'PAT2'!J:L,3))</f>
        <v>0</v>
      </c>
      <c r="F219" s="142">
        <f>IF($C219&gt;'PAT3'!$L$9,0,VLOOKUP($C219,'PAT3'!J:L,3))</f>
        <v>0</v>
      </c>
      <c r="G219" s="142">
        <f>VLOOKUP($C219,'OC 1'!J:L,3)</f>
        <v>0</v>
      </c>
      <c r="H219" s="142">
        <f>VLOOKUP($C219,'OC 2'!J:L,3)</f>
        <v>0</v>
      </c>
      <c r="I219" s="142">
        <f>VLOOKUP($C219,'OC 3'!J:L,3)</f>
        <v>0</v>
      </c>
      <c r="J219" s="142">
        <f>IF($C219&gt;'Nouveau crédit'!$L$9,0,VLOOKUP($C219,'Nouveau crédit'!J:L,3))</f>
        <v>0</v>
      </c>
      <c r="K219" s="144">
        <f t="shared" si="13"/>
        <v>0</v>
      </c>
      <c r="L219" s="145">
        <f>IF(C219&lt;=regroupement!$L$9,regroupement!$L$14,0)</f>
        <v>0</v>
      </c>
      <c r="M219" s="146">
        <f t="shared" si="14"/>
        <v>0</v>
      </c>
    </row>
    <row r="220" spans="1:13" x14ac:dyDescent="0.2">
      <c r="A220" s="124">
        <f t="shared" si="15"/>
        <v>0</v>
      </c>
      <c r="B220" s="54">
        <v>212</v>
      </c>
      <c r="C220" s="143">
        <f t="shared" si="16"/>
        <v>49419</v>
      </c>
      <c r="D220" s="142">
        <f>IF($C220&gt;'PAT1'!$L$9,0,VLOOKUP($C220,'PAT1'!J:L,3))</f>
        <v>0</v>
      </c>
      <c r="E220" s="142">
        <f>IF($C220&gt;'PAT2'!$L$9,0,VLOOKUP($C220,'PAT2'!J:L,3))</f>
        <v>0</v>
      </c>
      <c r="F220" s="142">
        <f>IF($C220&gt;'PAT3'!$L$9,0,VLOOKUP($C220,'PAT3'!J:L,3))</f>
        <v>0</v>
      </c>
      <c r="G220" s="142">
        <f>VLOOKUP($C220,'OC 1'!J:L,3)</f>
        <v>0</v>
      </c>
      <c r="H220" s="142">
        <f>VLOOKUP($C220,'OC 2'!J:L,3)</f>
        <v>0</v>
      </c>
      <c r="I220" s="142">
        <f>VLOOKUP($C220,'OC 3'!J:L,3)</f>
        <v>0</v>
      </c>
      <c r="J220" s="142">
        <f>IF($C220&gt;'Nouveau crédit'!$L$9,0,VLOOKUP($C220,'Nouveau crédit'!J:L,3))</f>
        <v>0</v>
      </c>
      <c r="K220" s="144">
        <f t="shared" si="13"/>
        <v>0</v>
      </c>
      <c r="L220" s="145">
        <f>IF(C220&lt;=regroupement!$L$9,regroupement!$L$14,0)</f>
        <v>0</v>
      </c>
      <c r="M220" s="146">
        <f t="shared" si="14"/>
        <v>0</v>
      </c>
    </row>
    <row r="221" spans="1:13" x14ac:dyDescent="0.2">
      <c r="A221" s="124">
        <f t="shared" si="15"/>
        <v>0</v>
      </c>
      <c r="B221" s="54">
        <v>213</v>
      </c>
      <c r="C221" s="143">
        <f t="shared" si="16"/>
        <v>49449</v>
      </c>
      <c r="D221" s="142">
        <f>IF($C221&gt;'PAT1'!$L$9,0,VLOOKUP($C221,'PAT1'!J:L,3))</f>
        <v>0</v>
      </c>
      <c r="E221" s="142">
        <f>IF($C221&gt;'PAT2'!$L$9,0,VLOOKUP($C221,'PAT2'!J:L,3))</f>
        <v>0</v>
      </c>
      <c r="F221" s="142">
        <f>IF($C221&gt;'PAT3'!$L$9,0,VLOOKUP($C221,'PAT3'!J:L,3))</f>
        <v>0</v>
      </c>
      <c r="G221" s="142">
        <f>VLOOKUP($C221,'OC 1'!J:L,3)</f>
        <v>0</v>
      </c>
      <c r="H221" s="142">
        <f>VLOOKUP($C221,'OC 2'!J:L,3)</f>
        <v>0</v>
      </c>
      <c r="I221" s="142">
        <f>VLOOKUP($C221,'OC 3'!J:L,3)</f>
        <v>0</v>
      </c>
      <c r="J221" s="142">
        <f>IF($C221&gt;'Nouveau crédit'!$L$9,0,VLOOKUP($C221,'Nouveau crédit'!J:L,3))</f>
        <v>0</v>
      </c>
      <c r="K221" s="144">
        <f t="shared" si="13"/>
        <v>0</v>
      </c>
      <c r="L221" s="145">
        <f>IF(C221&lt;=regroupement!$L$9,regroupement!$L$14,0)</f>
        <v>0</v>
      </c>
      <c r="M221" s="146">
        <f t="shared" si="14"/>
        <v>0</v>
      </c>
    </row>
    <row r="222" spans="1:13" x14ac:dyDescent="0.2">
      <c r="A222" s="124">
        <f t="shared" si="15"/>
        <v>0</v>
      </c>
      <c r="B222" s="54">
        <v>214</v>
      </c>
      <c r="C222" s="143">
        <f t="shared" si="16"/>
        <v>49480</v>
      </c>
      <c r="D222" s="142">
        <f>IF($C222&gt;'PAT1'!$L$9,0,VLOOKUP($C222,'PAT1'!J:L,3))</f>
        <v>0</v>
      </c>
      <c r="E222" s="142">
        <f>IF($C222&gt;'PAT2'!$L$9,0,VLOOKUP($C222,'PAT2'!J:L,3))</f>
        <v>0</v>
      </c>
      <c r="F222" s="142">
        <f>IF($C222&gt;'PAT3'!$L$9,0,VLOOKUP($C222,'PAT3'!J:L,3))</f>
        <v>0</v>
      </c>
      <c r="G222" s="142">
        <f>VLOOKUP($C222,'OC 1'!J:L,3)</f>
        <v>0</v>
      </c>
      <c r="H222" s="142">
        <f>VLOOKUP($C222,'OC 2'!J:L,3)</f>
        <v>0</v>
      </c>
      <c r="I222" s="142">
        <f>VLOOKUP($C222,'OC 3'!J:L,3)</f>
        <v>0</v>
      </c>
      <c r="J222" s="142">
        <f>IF($C222&gt;'Nouveau crédit'!$L$9,0,VLOOKUP($C222,'Nouveau crédit'!J:L,3))</f>
        <v>0</v>
      </c>
      <c r="K222" s="144">
        <f t="shared" si="13"/>
        <v>0</v>
      </c>
      <c r="L222" s="145">
        <f>IF(C222&lt;=regroupement!$L$9,regroupement!$L$14,0)</f>
        <v>0</v>
      </c>
      <c r="M222" s="146">
        <f t="shared" si="14"/>
        <v>0</v>
      </c>
    </row>
    <row r="223" spans="1:13" x14ac:dyDescent="0.2">
      <c r="A223" s="124">
        <f t="shared" si="15"/>
        <v>0</v>
      </c>
      <c r="B223" s="54">
        <v>215</v>
      </c>
      <c r="C223" s="143">
        <f t="shared" si="16"/>
        <v>49510</v>
      </c>
      <c r="D223" s="142">
        <f>IF($C223&gt;'PAT1'!$L$9,0,VLOOKUP($C223,'PAT1'!J:L,3))</f>
        <v>0</v>
      </c>
      <c r="E223" s="142">
        <f>IF($C223&gt;'PAT2'!$L$9,0,VLOOKUP($C223,'PAT2'!J:L,3))</f>
        <v>0</v>
      </c>
      <c r="F223" s="142">
        <f>IF($C223&gt;'PAT3'!$L$9,0,VLOOKUP($C223,'PAT3'!J:L,3))</f>
        <v>0</v>
      </c>
      <c r="G223" s="142">
        <f>VLOOKUP($C223,'OC 1'!J:L,3)</f>
        <v>0</v>
      </c>
      <c r="H223" s="142">
        <f>VLOOKUP($C223,'OC 2'!J:L,3)</f>
        <v>0</v>
      </c>
      <c r="I223" s="142">
        <f>VLOOKUP($C223,'OC 3'!J:L,3)</f>
        <v>0</v>
      </c>
      <c r="J223" s="142">
        <f>IF($C223&gt;'Nouveau crédit'!$L$9,0,VLOOKUP($C223,'Nouveau crédit'!J:L,3))</f>
        <v>0</v>
      </c>
      <c r="K223" s="144">
        <f t="shared" si="13"/>
        <v>0</v>
      </c>
      <c r="L223" s="145">
        <f>IF(C223&lt;=regroupement!$L$9,regroupement!$L$14,0)</f>
        <v>0</v>
      </c>
      <c r="M223" s="146">
        <f t="shared" si="14"/>
        <v>0</v>
      </c>
    </row>
    <row r="224" spans="1:13" x14ac:dyDescent="0.2">
      <c r="A224" s="124">
        <f t="shared" si="15"/>
        <v>0</v>
      </c>
      <c r="B224" s="54">
        <v>216</v>
      </c>
      <c r="C224" s="143">
        <f t="shared" si="16"/>
        <v>49541</v>
      </c>
      <c r="D224" s="142">
        <f>IF($C224&gt;'PAT1'!$L$9,0,VLOOKUP($C224,'PAT1'!J:L,3))</f>
        <v>0</v>
      </c>
      <c r="E224" s="142">
        <f>IF($C224&gt;'PAT2'!$L$9,0,VLOOKUP($C224,'PAT2'!J:L,3))</f>
        <v>0</v>
      </c>
      <c r="F224" s="142">
        <f>IF($C224&gt;'PAT3'!$L$9,0,VLOOKUP($C224,'PAT3'!J:L,3))</f>
        <v>0</v>
      </c>
      <c r="G224" s="142">
        <f>VLOOKUP($C224,'OC 1'!J:L,3)</f>
        <v>0</v>
      </c>
      <c r="H224" s="142">
        <f>VLOOKUP($C224,'OC 2'!J:L,3)</f>
        <v>0</v>
      </c>
      <c r="I224" s="142">
        <f>VLOOKUP($C224,'OC 3'!J:L,3)</f>
        <v>0</v>
      </c>
      <c r="J224" s="142">
        <f>IF($C224&gt;'Nouveau crédit'!$L$9,0,VLOOKUP($C224,'Nouveau crédit'!J:L,3))</f>
        <v>0</v>
      </c>
      <c r="K224" s="144">
        <f t="shared" si="13"/>
        <v>0</v>
      </c>
      <c r="L224" s="145">
        <f>IF(C224&lt;=regroupement!$L$9,regroupement!$L$14,0)</f>
        <v>0</v>
      </c>
      <c r="M224" s="146">
        <f t="shared" si="14"/>
        <v>0</v>
      </c>
    </row>
    <row r="225" spans="1:13" x14ac:dyDescent="0.2">
      <c r="A225" s="124">
        <f t="shared" si="15"/>
        <v>0</v>
      </c>
      <c r="B225" s="54">
        <v>217</v>
      </c>
      <c r="C225" s="143">
        <f t="shared" si="16"/>
        <v>49572</v>
      </c>
      <c r="D225" s="142">
        <f>IF($C225&gt;'PAT1'!$L$9,0,VLOOKUP($C225,'PAT1'!J:L,3))</f>
        <v>0</v>
      </c>
      <c r="E225" s="142">
        <f>IF($C225&gt;'PAT2'!$L$9,0,VLOOKUP($C225,'PAT2'!J:L,3))</f>
        <v>0</v>
      </c>
      <c r="F225" s="142">
        <f>IF($C225&gt;'PAT3'!$L$9,0,VLOOKUP($C225,'PAT3'!J:L,3))</f>
        <v>0</v>
      </c>
      <c r="G225" s="142">
        <f>VLOOKUP($C225,'OC 1'!J:L,3)</f>
        <v>0</v>
      </c>
      <c r="H225" s="142">
        <f>VLOOKUP($C225,'OC 2'!J:L,3)</f>
        <v>0</v>
      </c>
      <c r="I225" s="142">
        <f>VLOOKUP($C225,'OC 3'!J:L,3)</f>
        <v>0</v>
      </c>
      <c r="J225" s="142">
        <f>IF($C225&gt;'Nouveau crédit'!$L$9,0,VLOOKUP($C225,'Nouveau crédit'!J:L,3))</f>
        <v>0</v>
      </c>
      <c r="K225" s="144">
        <f t="shared" si="13"/>
        <v>0</v>
      </c>
      <c r="L225" s="145">
        <f>IF(C225&lt;=regroupement!$L$9,regroupement!$L$14,0)</f>
        <v>0</v>
      </c>
      <c r="M225" s="146">
        <f t="shared" si="14"/>
        <v>0</v>
      </c>
    </row>
    <row r="226" spans="1:13" x14ac:dyDescent="0.2">
      <c r="A226" s="124">
        <f t="shared" si="15"/>
        <v>0</v>
      </c>
      <c r="B226" s="54">
        <v>218</v>
      </c>
      <c r="C226" s="143">
        <f t="shared" si="16"/>
        <v>49602</v>
      </c>
      <c r="D226" s="142">
        <f>IF($C226&gt;'PAT1'!$L$9,0,VLOOKUP($C226,'PAT1'!J:L,3))</f>
        <v>0</v>
      </c>
      <c r="E226" s="142">
        <f>IF($C226&gt;'PAT2'!$L$9,0,VLOOKUP($C226,'PAT2'!J:L,3))</f>
        <v>0</v>
      </c>
      <c r="F226" s="142">
        <f>IF($C226&gt;'PAT3'!$L$9,0,VLOOKUP($C226,'PAT3'!J:L,3))</f>
        <v>0</v>
      </c>
      <c r="G226" s="142">
        <f>VLOOKUP($C226,'OC 1'!J:L,3)</f>
        <v>0</v>
      </c>
      <c r="H226" s="142">
        <f>VLOOKUP($C226,'OC 2'!J:L,3)</f>
        <v>0</v>
      </c>
      <c r="I226" s="142">
        <f>VLOOKUP($C226,'OC 3'!J:L,3)</f>
        <v>0</v>
      </c>
      <c r="J226" s="142">
        <f>IF($C226&gt;'Nouveau crédit'!$L$9,0,VLOOKUP($C226,'Nouveau crédit'!J:L,3))</f>
        <v>0</v>
      </c>
      <c r="K226" s="144">
        <f t="shared" si="13"/>
        <v>0</v>
      </c>
      <c r="L226" s="145">
        <f>IF(C226&lt;=regroupement!$L$9,regroupement!$L$14,0)</f>
        <v>0</v>
      </c>
      <c r="M226" s="146">
        <f t="shared" si="14"/>
        <v>0</v>
      </c>
    </row>
    <row r="227" spans="1:13" x14ac:dyDescent="0.2">
      <c r="A227" s="124">
        <f t="shared" si="15"/>
        <v>0</v>
      </c>
      <c r="B227" s="54">
        <v>219</v>
      </c>
      <c r="C227" s="143">
        <f t="shared" si="16"/>
        <v>49633</v>
      </c>
      <c r="D227" s="142">
        <f>IF($C227&gt;'PAT1'!$L$9,0,VLOOKUP($C227,'PAT1'!J:L,3))</f>
        <v>0</v>
      </c>
      <c r="E227" s="142">
        <f>IF($C227&gt;'PAT2'!$L$9,0,VLOOKUP($C227,'PAT2'!J:L,3))</f>
        <v>0</v>
      </c>
      <c r="F227" s="142">
        <f>IF($C227&gt;'PAT3'!$L$9,0,VLOOKUP($C227,'PAT3'!J:L,3))</f>
        <v>0</v>
      </c>
      <c r="G227" s="142">
        <f>VLOOKUP($C227,'OC 1'!J:L,3)</f>
        <v>0</v>
      </c>
      <c r="H227" s="142">
        <f>VLOOKUP($C227,'OC 2'!J:L,3)</f>
        <v>0</v>
      </c>
      <c r="I227" s="142">
        <f>VLOOKUP($C227,'OC 3'!J:L,3)</f>
        <v>0</v>
      </c>
      <c r="J227" s="142">
        <f>IF($C227&gt;'Nouveau crédit'!$L$9,0,VLOOKUP($C227,'Nouveau crédit'!J:L,3))</f>
        <v>0</v>
      </c>
      <c r="K227" s="144">
        <f t="shared" si="13"/>
        <v>0</v>
      </c>
      <c r="L227" s="145">
        <f>IF(C227&lt;=regroupement!$L$9,regroupement!$L$14,0)</f>
        <v>0</v>
      </c>
      <c r="M227" s="146">
        <f t="shared" si="14"/>
        <v>0</v>
      </c>
    </row>
    <row r="228" spans="1:13" x14ac:dyDescent="0.2">
      <c r="A228" s="124">
        <f t="shared" si="15"/>
        <v>0</v>
      </c>
      <c r="B228" s="54">
        <v>220</v>
      </c>
      <c r="C228" s="143">
        <f t="shared" si="16"/>
        <v>49663</v>
      </c>
      <c r="D228" s="142">
        <f>IF($C228&gt;'PAT1'!$L$9,0,VLOOKUP($C228,'PAT1'!J:L,3))</f>
        <v>0</v>
      </c>
      <c r="E228" s="142">
        <f>IF($C228&gt;'PAT2'!$L$9,0,VLOOKUP($C228,'PAT2'!J:L,3))</f>
        <v>0</v>
      </c>
      <c r="F228" s="142">
        <f>IF($C228&gt;'PAT3'!$L$9,0,VLOOKUP($C228,'PAT3'!J:L,3))</f>
        <v>0</v>
      </c>
      <c r="G228" s="142">
        <f>VLOOKUP($C228,'OC 1'!J:L,3)</f>
        <v>0</v>
      </c>
      <c r="H228" s="142">
        <f>VLOOKUP($C228,'OC 2'!J:L,3)</f>
        <v>0</v>
      </c>
      <c r="I228" s="142">
        <f>VLOOKUP($C228,'OC 3'!J:L,3)</f>
        <v>0</v>
      </c>
      <c r="J228" s="142">
        <f>IF($C228&gt;'Nouveau crédit'!$L$9,0,VLOOKUP($C228,'Nouveau crédit'!J:L,3))</f>
        <v>0</v>
      </c>
      <c r="K228" s="144">
        <f t="shared" si="13"/>
        <v>0</v>
      </c>
      <c r="L228" s="145">
        <f>IF(C228&lt;=regroupement!$L$9,regroupement!$L$14,0)</f>
        <v>0</v>
      </c>
      <c r="M228" s="146">
        <f t="shared" si="14"/>
        <v>0</v>
      </c>
    </row>
    <row r="229" spans="1:13" x14ac:dyDescent="0.2">
      <c r="A229" s="124">
        <f t="shared" si="15"/>
        <v>0</v>
      </c>
      <c r="B229" s="54">
        <v>221</v>
      </c>
      <c r="C229" s="143">
        <f t="shared" si="16"/>
        <v>49694</v>
      </c>
      <c r="D229" s="142">
        <f>IF($C229&gt;'PAT1'!$L$9,0,VLOOKUP($C229,'PAT1'!J:L,3))</f>
        <v>0</v>
      </c>
      <c r="E229" s="142">
        <f>IF($C229&gt;'PAT2'!$L$9,0,VLOOKUP($C229,'PAT2'!J:L,3))</f>
        <v>0</v>
      </c>
      <c r="F229" s="142">
        <f>IF($C229&gt;'PAT3'!$L$9,0,VLOOKUP($C229,'PAT3'!J:L,3))</f>
        <v>0</v>
      </c>
      <c r="G229" s="142">
        <f>VLOOKUP($C229,'OC 1'!J:L,3)</f>
        <v>0</v>
      </c>
      <c r="H229" s="142">
        <f>VLOOKUP($C229,'OC 2'!J:L,3)</f>
        <v>0</v>
      </c>
      <c r="I229" s="142">
        <f>VLOOKUP($C229,'OC 3'!J:L,3)</f>
        <v>0</v>
      </c>
      <c r="J229" s="142">
        <f>IF($C229&gt;'Nouveau crédit'!$L$9,0,VLOOKUP($C229,'Nouveau crédit'!J:L,3))</f>
        <v>0</v>
      </c>
      <c r="K229" s="144">
        <f t="shared" si="13"/>
        <v>0</v>
      </c>
      <c r="L229" s="145">
        <f>IF(C229&lt;=regroupement!$L$9,regroupement!$L$14,0)</f>
        <v>0</v>
      </c>
      <c r="M229" s="146">
        <f t="shared" si="14"/>
        <v>0</v>
      </c>
    </row>
    <row r="230" spans="1:13" x14ac:dyDescent="0.2">
      <c r="A230" s="124">
        <f t="shared" si="15"/>
        <v>0</v>
      </c>
      <c r="B230" s="54">
        <v>222</v>
      </c>
      <c r="C230" s="143">
        <f t="shared" si="16"/>
        <v>49725</v>
      </c>
      <c r="D230" s="142">
        <f>IF($C230&gt;'PAT1'!$L$9,0,VLOOKUP($C230,'PAT1'!J:L,3))</f>
        <v>0</v>
      </c>
      <c r="E230" s="142">
        <f>IF($C230&gt;'PAT2'!$L$9,0,VLOOKUP($C230,'PAT2'!J:L,3))</f>
        <v>0</v>
      </c>
      <c r="F230" s="142">
        <f>IF($C230&gt;'PAT3'!$L$9,0,VLOOKUP($C230,'PAT3'!J:L,3))</f>
        <v>0</v>
      </c>
      <c r="G230" s="142">
        <f>VLOOKUP($C230,'OC 1'!J:L,3)</f>
        <v>0</v>
      </c>
      <c r="H230" s="142">
        <f>VLOOKUP($C230,'OC 2'!J:L,3)</f>
        <v>0</v>
      </c>
      <c r="I230" s="142">
        <f>VLOOKUP($C230,'OC 3'!J:L,3)</f>
        <v>0</v>
      </c>
      <c r="J230" s="142">
        <f>IF($C230&gt;'Nouveau crédit'!$L$9,0,VLOOKUP($C230,'Nouveau crédit'!J:L,3))</f>
        <v>0</v>
      </c>
      <c r="K230" s="144">
        <f t="shared" si="13"/>
        <v>0</v>
      </c>
      <c r="L230" s="145">
        <f>IF(C230&lt;=regroupement!$L$9,regroupement!$L$14,0)</f>
        <v>0</v>
      </c>
      <c r="M230" s="146">
        <f t="shared" si="14"/>
        <v>0</v>
      </c>
    </row>
    <row r="231" spans="1:13" x14ac:dyDescent="0.2">
      <c r="A231" s="124">
        <f t="shared" si="15"/>
        <v>0</v>
      </c>
      <c r="B231" s="54">
        <v>223</v>
      </c>
      <c r="C231" s="143">
        <f t="shared" si="16"/>
        <v>49754</v>
      </c>
      <c r="D231" s="142">
        <f>IF($C231&gt;'PAT1'!$L$9,0,VLOOKUP($C231,'PAT1'!J:L,3))</f>
        <v>0</v>
      </c>
      <c r="E231" s="142">
        <f>IF($C231&gt;'PAT2'!$L$9,0,VLOOKUP($C231,'PAT2'!J:L,3))</f>
        <v>0</v>
      </c>
      <c r="F231" s="142">
        <f>IF($C231&gt;'PAT3'!$L$9,0,VLOOKUP($C231,'PAT3'!J:L,3))</f>
        <v>0</v>
      </c>
      <c r="G231" s="142">
        <f>VLOOKUP($C231,'OC 1'!J:L,3)</f>
        <v>0</v>
      </c>
      <c r="H231" s="142">
        <f>VLOOKUP($C231,'OC 2'!J:L,3)</f>
        <v>0</v>
      </c>
      <c r="I231" s="142">
        <f>VLOOKUP($C231,'OC 3'!J:L,3)</f>
        <v>0</v>
      </c>
      <c r="J231" s="142">
        <f>IF($C231&gt;'Nouveau crédit'!$L$9,0,VLOOKUP($C231,'Nouveau crédit'!J:L,3))</f>
        <v>0</v>
      </c>
      <c r="K231" s="144">
        <f t="shared" si="13"/>
        <v>0</v>
      </c>
      <c r="L231" s="145">
        <f>IF(C231&lt;=regroupement!$L$9,regroupement!$L$14,0)</f>
        <v>0</v>
      </c>
      <c r="M231" s="146">
        <f t="shared" si="14"/>
        <v>0</v>
      </c>
    </row>
    <row r="232" spans="1:13" x14ac:dyDescent="0.2">
      <c r="A232" s="124">
        <f t="shared" si="15"/>
        <v>0</v>
      </c>
      <c r="B232" s="54">
        <v>224</v>
      </c>
      <c r="C232" s="143">
        <f t="shared" si="16"/>
        <v>49785</v>
      </c>
      <c r="D232" s="142">
        <f>IF($C232&gt;'PAT1'!$L$9,0,VLOOKUP($C232,'PAT1'!J:L,3))</f>
        <v>0</v>
      </c>
      <c r="E232" s="142">
        <f>IF($C232&gt;'PAT2'!$L$9,0,VLOOKUP($C232,'PAT2'!J:L,3))</f>
        <v>0</v>
      </c>
      <c r="F232" s="142">
        <f>IF($C232&gt;'PAT3'!$L$9,0,VLOOKUP($C232,'PAT3'!J:L,3))</f>
        <v>0</v>
      </c>
      <c r="G232" s="142">
        <f>VLOOKUP($C232,'OC 1'!J:L,3)</f>
        <v>0</v>
      </c>
      <c r="H232" s="142">
        <f>VLOOKUP($C232,'OC 2'!J:L,3)</f>
        <v>0</v>
      </c>
      <c r="I232" s="142">
        <f>VLOOKUP($C232,'OC 3'!J:L,3)</f>
        <v>0</v>
      </c>
      <c r="J232" s="142">
        <f>IF($C232&gt;'Nouveau crédit'!$L$9,0,VLOOKUP($C232,'Nouveau crédit'!J:L,3))</f>
        <v>0</v>
      </c>
      <c r="K232" s="144">
        <f t="shared" si="13"/>
        <v>0</v>
      </c>
      <c r="L232" s="145">
        <f>IF(C232&lt;=regroupement!$L$9,regroupement!$L$14,0)</f>
        <v>0</v>
      </c>
      <c r="M232" s="146">
        <f t="shared" si="14"/>
        <v>0</v>
      </c>
    </row>
    <row r="233" spans="1:13" x14ac:dyDescent="0.2">
      <c r="A233" s="124">
        <f t="shared" si="15"/>
        <v>0</v>
      </c>
      <c r="B233" s="54">
        <v>225</v>
      </c>
      <c r="C233" s="143">
        <f t="shared" si="16"/>
        <v>49815</v>
      </c>
      <c r="D233" s="142">
        <f>IF($C233&gt;'PAT1'!$L$9,0,VLOOKUP($C233,'PAT1'!J:L,3))</f>
        <v>0</v>
      </c>
      <c r="E233" s="142">
        <f>IF($C233&gt;'PAT2'!$L$9,0,VLOOKUP($C233,'PAT2'!J:L,3))</f>
        <v>0</v>
      </c>
      <c r="F233" s="142">
        <f>IF($C233&gt;'PAT3'!$L$9,0,VLOOKUP($C233,'PAT3'!J:L,3))</f>
        <v>0</v>
      </c>
      <c r="G233" s="142">
        <f>VLOOKUP($C233,'OC 1'!J:L,3)</f>
        <v>0</v>
      </c>
      <c r="H233" s="142">
        <f>VLOOKUP($C233,'OC 2'!J:L,3)</f>
        <v>0</v>
      </c>
      <c r="I233" s="142">
        <f>VLOOKUP($C233,'OC 3'!J:L,3)</f>
        <v>0</v>
      </c>
      <c r="J233" s="142">
        <f>IF($C233&gt;'Nouveau crédit'!$L$9,0,VLOOKUP($C233,'Nouveau crédit'!J:L,3))</f>
        <v>0</v>
      </c>
      <c r="K233" s="144">
        <f t="shared" si="13"/>
        <v>0</v>
      </c>
      <c r="L233" s="145">
        <f>IF(C233&lt;=regroupement!$L$9,regroupement!$L$14,0)</f>
        <v>0</v>
      </c>
      <c r="M233" s="146">
        <f t="shared" si="14"/>
        <v>0</v>
      </c>
    </row>
    <row r="234" spans="1:13" x14ac:dyDescent="0.2">
      <c r="A234" s="124">
        <f t="shared" si="15"/>
        <v>0</v>
      </c>
      <c r="B234" s="54">
        <v>226</v>
      </c>
      <c r="C234" s="143">
        <f t="shared" si="16"/>
        <v>49846</v>
      </c>
      <c r="D234" s="142">
        <f>IF($C234&gt;'PAT1'!$L$9,0,VLOOKUP($C234,'PAT1'!J:L,3))</f>
        <v>0</v>
      </c>
      <c r="E234" s="142">
        <f>IF($C234&gt;'PAT2'!$L$9,0,VLOOKUP($C234,'PAT2'!J:L,3))</f>
        <v>0</v>
      </c>
      <c r="F234" s="142">
        <f>IF($C234&gt;'PAT3'!$L$9,0,VLOOKUP($C234,'PAT3'!J:L,3))</f>
        <v>0</v>
      </c>
      <c r="G234" s="142">
        <f>VLOOKUP($C234,'OC 1'!J:L,3)</f>
        <v>0</v>
      </c>
      <c r="H234" s="142">
        <f>VLOOKUP($C234,'OC 2'!J:L,3)</f>
        <v>0</v>
      </c>
      <c r="I234" s="142">
        <f>VLOOKUP($C234,'OC 3'!J:L,3)</f>
        <v>0</v>
      </c>
      <c r="J234" s="142">
        <f>IF($C234&gt;'Nouveau crédit'!$L$9,0,VLOOKUP($C234,'Nouveau crédit'!J:L,3))</f>
        <v>0</v>
      </c>
      <c r="K234" s="144">
        <f t="shared" si="13"/>
        <v>0</v>
      </c>
      <c r="L234" s="145">
        <f>IF(C234&lt;=regroupement!$L$9,regroupement!$L$14,0)</f>
        <v>0</v>
      </c>
      <c r="M234" s="146">
        <f t="shared" si="14"/>
        <v>0</v>
      </c>
    </row>
    <row r="235" spans="1:13" x14ac:dyDescent="0.2">
      <c r="A235" s="124">
        <f t="shared" si="15"/>
        <v>0</v>
      </c>
      <c r="B235" s="54">
        <v>227</v>
      </c>
      <c r="C235" s="143">
        <f t="shared" si="16"/>
        <v>49876</v>
      </c>
      <c r="D235" s="142">
        <f>IF($C235&gt;'PAT1'!$L$9,0,VLOOKUP($C235,'PAT1'!J:L,3))</f>
        <v>0</v>
      </c>
      <c r="E235" s="142">
        <f>IF($C235&gt;'PAT2'!$L$9,0,VLOOKUP($C235,'PAT2'!J:L,3))</f>
        <v>0</v>
      </c>
      <c r="F235" s="142">
        <f>IF($C235&gt;'PAT3'!$L$9,0,VLOOKUP($C235,'PAT3'!J:L,3))</f>
        <v>0</v>
      </c>
      <c r="G235" s="142">
        <f>VLOOKUP($C235,'OC 1'!J:L,3)</f>
        <v>0</v>
      </c>
      <c r="H235" s="142">
        <f>VLOOKUP($C235,'OC 2'!J:L,3)</f>
        <v>0</v>
      </c>
      <c r="I235" s="142">
        <f>VLOOKUP($C235,'OC 3'!J:L,3)</f>
        <v>0</v>
      </c>
      <c r="J235" s="142">
        <f>IF($C235&gt;'Nouveau crédit'!$L$9,0,VLOOKUP($C235,'Nouveau crédit'!J:L,3))</f>
        <v>0</v>
      </c>
      <c r="K235" s="144">
        <f t="shared" si="13"/>
        <v>0</v>
      </c>
      <c r="L235" s="145">
        <f>IF(C235&lt;=regroupement!$L$9,regroupement!$L$14,0)</f>
        <v>0</v>
      </c>
      <c r="M235" s="146">
        <f t="shared" si="14"/>
        <v>0</v>
      </c>
    </row>
    <row r="236" spans="1:13" x14ac:dyDescent="0.2">
      <c r="A236" s="124">
        <f t="shared" si="15"/>
        <v>0</v>
      </c>
      <c r="B236" s="54">
        <v>228</v>
      </c>
      <c r="C236" s="143">
        <f t="shared" si="16"/>
        <v>49907</v>
      </c>
      <c r="D236" s="142">
        <f>IF($C236&gt;'PAT1'!$L$9,0,VLOOKUP($C236,'PAT1'!J:L,3))</f>
        <v>0</v>
      </c>
      <c r="E236" s="142">
        <f>IF($C236&gt;'PAT2'!$L$9,0,VLOOKUP($C236,'PAT2'!J:L,3))</f>
        <v>0</v>
      </c>
      <c r="F236" s="142">
        <f>IF($C236&gt;'PAT3'!$L$9,0,VLOOKUP($C236,'PAT3'!J:L,3))</f>
        <v>0</v>
      </c>
      <c r="G236" s="142">
        <f>VLOOKUP($C236,'OC 1'!J:L,3)</f>
        <v>0</v>
      </c>
      <c r="H236" s="142">
        <f>VLOOKUP($C236,'OC 2'!J:L,3)</f>
        <v>0</v>
      </c>
      <c r="I236" s="142">
        <f>VLOOKUP($C236,'OC 3'!J:L,3)</f>
        <v>0</v>
      </c>
      <c r="J236" s="142">
        <f>IF($C236&gt;'Nouveau crédit'!$L$9,0,VLOOKUP($C236,'Nouveau crédit'!J:L,3))</f>
        <v>0</v>
      </c>
      <c r="K236" s="144">
        <f t="shared" si="13"/>
        <v>0</v>
      </c>
      <c r="L236" s="145">
        <f>IF(C236&lt;=regroupement!$L$9,regroupement!$L$14,0)</f>
        <v>0</v>
      </c>
      <c r="M236" s="146">
        <f t="shared" si="14"/>
        <v>0</v>
      </c>
    </row>
    <row r="237" spans="1:13" x14ac:dyDescent="0.2">
      <c r="A237" s="124">
        <f t="shared" si="15"/>
        <v>0</v>
      </c>
      <c r="B237" s="54">
        <v>229</v>
      </c>
      <c r="C237" s="143">
        <f t="shared" si="16"/>
        <v>49938</v>
      </c>
      <c r="D237" s="142">
        <f>IF($C237&gt;'PAT1'!$L$9,0,VLOOKUP($C237,'PAT1'!J:L,3))</f>
        <v>0</v>
      </c>
      <c r="E237" s="142">
        <f>IF($C237&gt;'PAT2'!$L$9,0,VLOOKUP($C237,'PAT2'!J:L,3))</f>
        <v>0</v>
      </c>
      <c r="F237" s="142">
        <f>IF($C237&gt;'PAT3'!$L$9,0,VLOOKUP($C237,'PAT3'!J:L,3))</f>
        <v>0</v>
      </c>
      <c r="G237" s="142">
        <f>VLOOKUP($C237,'OC 1'!J:L,3)</f>
        <v>0</v>
      </c>
      <c r="H237" s="142">
        <f>VLOOKUP($C237,'OC 2'!J:L,3)</f>
        <v>0</v>
      </c>
      <c r="I237" s="142">
        <f>VLOOKUP($C237,'OC 3'!J:L,3)</f>
        <v>0</v>
      </c>
      <c r="J237" s="142">
        <f>IF($C237&gt;'Nouveau crédit'!$L$9,0,VLOOKUP($C237,'Nouveau crédit'!J:L,3))</f>
        <v>0</v>
      </c>
      <c r="K237" s="144">
        <f t="shared" si="13"/>
        <v>0</v>
      </c>
      <c r="L237" s="145">
        <f>IF(C237&lt;=regroupement!$L$9,regroupement!$L$14,0)</f>
        <v>0</v>
      </c>
      <c r="M237" s="146">
        <f t="shared" si="14"/>
        <v>0</v>
      </c>
    </row>
    <row r="238" spans="1:13" x14ac:dyDescent="0.2">
      <c r="A238" s="124">
        <f t="shared" si="15"/>
        <v>0</v>
      </c>
      <c r="B238" s="54">
        <v>230</v>
      </c>
      <c r="C238" s="143">
        <f t="shared" si="16"/>
        <v>49968</v>
      </c>
      <c r="D238" s="142">
        <f>IF($C238&gt;'PAT1'!$L$9,0,VLOOKUP($C238,'PAT1'!J:L,3))</f>
        <v>0</v>
      </c>
      <c r="E238" s="142">
        <f>IF($C238&gt;'PAT2'!$L$9,0,VLOOKUP($C238,'PAT2'!J:L,3))</f>
        <v>0</v>
      </c>
      <c r="F238" s="142">
        <f>IF($C238&gt;'PAT3'!$L$9,0,VLOOKUP($C238,'PAT3'!J:L,3))</f>
        <v>0</v>
      </c>
      <c r="G238" s="142">
        <f>VLOOKUP($C238,'OC 1'!J:L,3)</f>
        <v>0</v>
      </c>
      <c r="H238" s="142">
        <f>VLOOKUP($C238,'OC 2'!J:L,3)</f>
        <v>0</v>
      </c>
      <c r="I238" s="142">
        <f>VLOOKUP($C238,'OC 3'!J:L,3)</f>
        <v>0</v>
      </c>
      <c r="J238" s="142">
        <f>IF($C238&gt;'Nouveau crédit'!$L$9,0,VLOOKUP($C238,'Nouveau crédit'!J:L,3))</f>
        <v>0</v>
      </c>
      <c r="K238" s="144">
        <f t="shared" si="13"/>
        <v>0</v>
      </c>
      <c r="L238" s="145">
        <f>IF(C238&lt;=regroupement!$L$9,regroupement!$L$14,0)</f>
        <v>0</v>
      </c>
      <c r="M238" s="146">
        <f t="shared" si="14"/>
        <v>0</v>
      </c>
    </row>
    <row r="239" spans="1:13" x14ac:dyDescent="0.2">
      <c r="A239" s="124">
        <f t="shared" si="15"/>
        <v>0</v>
      </c>
      <c r="B239" s="54">
        <v>231</v>
      </c>
      <c r="C239" s="143">
        <f t="shared" si="16"/>
        <v>49999</v>
      </c>
      <c r="D239" s="142">
        <f>IF($C239&gt;'PAT1'!$L$9,0,VLOOKUP($C239,'PAT1'!J:L,3))</f>
        <v>0</v>
      </c>
      <c r="E239" s="142">
        <f>IF($C239&gt;'PAT2'!$L$9,0,VLOOKUP($C239,'PAT2'!J:L,3))</f>
        <v>0</v>
      </c>
      <c r="F239" s="142">
        <f>IF($C239&gt;'PAT3'!$L$9,0,VLOOKUP($C239,'PAT3'!J:L,3))</f>
        <v>0</v>
      </c>
      <c r="G239" s="142">
        <f>VLOOKUP($C239,'OC 1'!J:L,3)</f>
        <v>0</v>
      </c>
      <c r="H239" s="142">
        <f>VLOOKUP($C239,'OC 2'!J:L,3)</f>
        <v>0</v>
      </c>
      <c r="I239" s="142">
        <f>VLOOKUP($C239,'OC 3'!J:L,3)</f>
        <v>0</v>
      </c>
      <c r="J239" s="142">
        <f>IF($C239&gt;'Nouveau crédit'!$L$9,0,VLOOKUP($C239,'Nouveau crédit'!J:L,3))</f>
        <v>0</v>
      </c>
      <c r="K239" s="144">
        <f t="shared" si="13"/>
        <v>0</v>
      </c>
      <c r="L239" s="145">
        <f>IF(C239&lt;=regroupement!$L$9,regroupement!$L$14,0)</f>
        <v>0</v>
      </c>
      <c r="M239" s="146">
        <f t="shared" si="14"/>
        <v>0</v>
      </c>
    </row>
    <row r="240" spans="1:13" x14ac:dyDescent="0.2">
      <c r="A240" s="124">
        <f t="shared" si="15"/>
        <v>0</v>
      </c>
      <c r="B240" s="54">
        <v>232</v>
      </c>
      <c r="C240" s="143">
        <f t="shared" si="16"/>
        <v>50029</v>
      </c>
      <c r="D240" s="142">
        <f>IF($C240&gt;'PAT1'!$L$9,0,VLOOKUP($C240,'PAT1'!J:L,3))</f>
        <v>0</v>
      </c>
      <c r="E240" s="142">
        <f>IF($C240&gt;'PAT2'!$L$9,0,VLOOKUP($C240,'PAT2'!J:L,3))</f>
        <v>0</v>
      </c>
      <c r="F240" s="142">
        <f>IF($C240&gt;'PAT3'!$L$9,0,VLOOKUP($C240,'PAT3'!J:L,3))</f>
        <v>0</v>
      </c>
      <c r="G240" s="142">
        <f>VLOOKUP($C240,'OC 1'!J:L,3)</f>
        <v>0</v>
      </c>
      <c r="H240" s="142">
        <f>VLOOKUP($C240,'OC 2'!J:L,3)</f>
        <v>0</v>
      </c>
      <c r="I240" s="142">
        <f>VLOOKUP($C240,'OC 3'!J:L,3)</f>
        <v>0</v>
      </c>
      <c r="J240" s="142">
        <f>IF($C240&gt;'Nouveau crédit'!$L$9,0,VLOOKUP($C240,'Nouveau crédit'!J:L,3))</f>
        <v>0</v>
      </c>
      <c r="K240" s="144">
        <f t="shared" si="13"/>
        <v>0</v>
      </c>
      <c r="L240" s="145">
        <f>IF(C240&lt;=regroupement!$L$9,regroupement!$L$14,0)</f>
        <v>0</v>
      </c>
      <c r="M240" s="146">
        <f t="shared" si="14"/>
        <v>0</v>
      </c>
    </row>
    <row r="241" spans="1:13" x14ac:dyDescent="0.2">
      <c r="A241" s="124">
        <f t="shared" si="15"/>
        <v>0</v>
      </c>
      <c r="B241" s="54">
        <v>233</v>
      </c>
      <c r="C241" s="143">
        <f t="shared" si="16"/>
        <v>50060</v>
      </c>
      <c r="D241" s="142">
        <f>IF($C241&gt;'PAT1'!$L$9,0,VLOOKUP($C241,'PAT1'!J:L,3))</f>
        <v>0</v>
      </c>
      <c r="E241" s="142">
        <f>IF($C241&gt;'PAT2'!$L$9,0,VLOOKUP($C241,'PAT2'!J:L,3))</f>
        <v>0</v>
      </c>
      <c r="F241" s="142">
        <f>IF($C241&gt;'PAT3'!$L$9,0,VLOOKUP($C241,'PAT3'!J:L,3))</f>
        <v>0</v>
      </c>
      <c r="G241" s="142">
        <f>VLOOKUP($C241,'OC 1'!J:L,3)</f>
        <v>0</v>
      </c>
      <c r="H241" s="142">
        <f>VLOOKUP($C241,'OC 2'!J:L,3)</f>
        <v>0</v>
      </c>
      <c r="I241" s="142">
        <f>VLOOKUP($C241,'OC 3'!J:L,3)</f>
        <v>0</v>
      </c>
      <c r="J241" s="142">
        <f>IF($C241&gt;'Nouveau crédit'!$L$9,0,VLOOKUP($C241,'Nouveau crédit'!J:L,3))</f>
        <v>0</v>
      </c>
      <c r="K241" s="144">
        <f t="shared" si="13"/>
        <v>0</v>
      </c>
      <c r="L241" s="145">
        <f>IF(C241&lt;=regroupement!$L$9,regroupement!$L$14,0)</f>
        <v>0</v>
      </c>
      <c r="M241" s="146">
        <f t="shared" si="14"/>
        <v>0</v>
      </c>
    </row>
    <row r="242" spans="1:13" x14ac:dyDescent="0.2">
      <c r="A242" s="124">
        <f t="shared" si="15"/>
        <v>0</v>
      </c>
      <c r="B242" s="54">
        <v>234</v>
      </c>
      <c r="C242" s="143">
        <f t="shared" si="16"/>
        <v>50091</v>
      </c>
      <c r="D242" s="142">
        <f>IF($C242&gt;'PAT1'!$L$9,0,VLOOKUP($C242,'PAT1'!J:L,3))</f>
        <v>0</v>
      </c>
      <c r="E242" s="142">
        <f>IF($C242&gt;'PAT2'!$L$9,0,VLOOKUP($C242,'PAT2'!J:L,3))</f>
        <v>0</v>
      </c>
      <c r="F242" s="142">
        <f>IF($C242&gt;'PAT3'!$L$9,0,VLOOKUP($C242,'PAT3'!J:L,3))</f>
        <v>0</v>
      </c>
      <c r="G242" s="142">
        <f>VLOOKUP($C242,'OC 1'!J:L,3)</f>
        <v>0</v>
      </c>
      <c r="H242" s="142">
        <f>VLOOKUP($C242,'OC 2'!J:L,3)</f>
        <v>0</v>
      </c>
      <c r="I242" s="142">
        <f>VLOOKUP($C242,'OC 3'!J:L,3)</f>
        <v>0</v>
      </c>
      <c r="J242" s="142">
        <f>IF($C242&gt;'Nouveau crédit'!$L$9,0,VLOOKUP($C242,'Nouveau crédit'!J:L,3))</f>
        <v>0</v>
      </c>
      <c r="K242" s="144">
        <f t="shared" si="13"/>
        <v>0</v>
      </c>
      <c r="L242" s="145">
        <f>IF(C242&lt;=regroupement!$L$9,regroupement!$L$14,0)</f>
        <v>0</v>
      </c>
      <c r="M242" s="146">
        <f t="shared" si="14"/>
        <v>0</v>
      </c>
    </row>
    <row r="243" spans="1:13" x14ac:dyDescent="0.2">
      <c r="A243" s="124">
        <f t="shared" si="15"/>
        <v>0</v>
      </c>
      <c r="B243" s="54">
        <v>235</v>
      </c>
      <c r="C243" s="143">
        <f t="shared" si="16"/>
        <v>50119</v>
      </c>
      <c r="D243" s="142">
        <f>IF($C243&gt;'PAT1'!$L$9,0,VLOOKUP($C243,'PAT1'!J:L,3))</f>
        <v>0</v>
      </c>
      <c r="E243" s="142">
        <f>IF($C243&gt;'PAT2'!$L$9,0,VLOOKUP($C243,'PAT2'!J:L,3))</f>
        <v>0</v>
      </c>
      <c r="F243" s="142">
        <f>IF($C243&gt;'PAT3'!$L$9,0,VLOOKUP($C243,'PAT3'!J:L,3))</f>
        <v>0</v>
      </c>
      <c r="G243" s="142">
        <f>VLOOKUP($C243,'OC 1'!J:L,3)</f>
        <v>0</v>
      </c>
      <c r="H243" s="142">
        <f>VLOOKUP($C243,'OC 2'!J:L,3)</f>
        <v>0</v>
      </c>
      <c r="I243" s="142">
        <f>VLOOKUP($C243,'OC 3'!J:L,3)</f>
        <v>0</v>
      </c>
      <c r="J243" s="142">
        <f>IF($C243&gt;'Nouveau crédit'!$L$9,0,VLOOKUP($C243,'Nouveau crédit'!J:L,3))</f>
        <v>0</v>
      </c>
      <c r="K243" s="144">
        <f t="shared" si="13"/>
        <v>0</v>
      </c>
      <c r="L243" s="145">
        <f>IF(C243&lt;=regroupement!$L$9,regroupement!$L$14,0)</f>
        <v>0</v>
      </c>
      <c r="M243" s="146">
        <f t="shared" si="14"/>
        <v>0</v>
      </c>
    </row>
    <row r="244" spans="1:13" x14ac:dyDescent="0.2">
      <c r="A244" s="124">
        <f t="shared" si="15"/>
        <v>0</v>
      </c>
      <c r="B244" s="54">
        <v>236</v>
      </c>
      <c r="C244" s="143">
        <f t="shared" si="16"/>
        <v>50150</v>
      </c>
      <c r="D244" s="142">
        <f>IF($C244&gt;'PAT1'!$L$9,0,VLOOKUP($C244,'PAT1'!J:L,3))</f>
        <v>0</v>
      </c>
      <c r="E244" s="142">
        <f>IF($C244&gt;'PAT2'!$L$9,0,VLOOKUP($C244,'PAT2'!J:L,3))</f>
        <v>0</v>
      </c>
      <c r="F244" s="142">
        <f>IF($C244&gt;'PAT3'!$L$9,0,VLOOKUP($C244,'PAT3'!J:L,3))</f>
        <v>0</v>
      </c>
      <c r="G244" s="142">
        <f>VLOOKUP($C244,'OC 1'!J:L,3)</f>
        <v>0</v>
      </c>
      <c r="H244" s="142">
        <f>VLOOKUP($C244,'OC 2'!J:L,3)</f>
        <v>0</v>
      </c>
      <c r="I244" s="142">
        <f>VLOOKUP($C244,'OC 3'!J:L,3)</f>
        <v>0</v>
      </c>
      <c r="J244" s="142">
        <f>IF($C244&gt;'Nouveau crédit'!$L$9,0,VLOOKUP($C244,'Nouveau crédit'!J:L,3))</f>
        <v>0</v>
      </c>
      <c r="K244" s="144">
        <f t="shared" si="13"/>
        <v>0</v>
      </c>
      <c r="L244" s="145">
        <f>IF(C244&lt;=regroupement!$L$9,regroupement!$L$14,0)</f>
        <v>0</v>
      </c>
      <c r="M244" s="146">
        <f t="shared" si="14"/>
        <v>0</v>
      </c>
    </row>
    <row r="245" spans="1:13" x14ac:dyDescent="0.2">
      <c r="A245" s="124">
        <f t="shared" si="15"/>
        <v>0</v>
      </c>
      <c r="B245" s="54">
        <v>237</v>
      </c>
      <c r="C245" s="143">
        <f t="shared" si="16"/>
        <v>50180</v>
      </c>
      <c r="D245" s="142">
        <f>IF($C245&gt;'PAT1'!$L$9,0,VLOOKUP($C245,'PAT1'!J:L,3))</f>
        <v>0</v>
      </c>
      <c r="E245" s="142">
        <f>IF($C245&gt;'PAT2'!$L$9,0,VLOOKUP($C245,'PAT2'!J:L,3))</f>
        <v>0</v>
      </c>
      <c r="F245" s="142">
        <f>IF($C245&gt;'PAT3'!$L$9,0,VLOOKUP($C245,'PAT3'!J:L,3))</f>
        <v>0</v>
      </c>
      <c r="G245" s="142">
        <f>VLOOKUP($C245,'OC 1'!J:L,3)</f>
        <v>0</v>
      </c>
      <c r="H245" s="142">
        <f>VLOOKUP($C245,'OC 2'!J:L,3)</f>
        <v>0</v>
      </c>
      <c r="I245" s="142">
        <f>VLOOKUP($C245,'OC 3'!J:L,3)</f>
        <v>0</v>
      </c>
      <c r="J245" s="142">
        <f>IF($C245&gt;'Nouveau crédit'!$L$9,0,VLOOKUP($C245,'Nouveau crédit'!J:L,3))</f>
        <v>0</v>
      </c>
      <c r="K245" s="144">
        <f t="shared" si="13"/>
        <v>0</v>
      </c>
      <c r="L245" s="145">
        <f>IF(C245&lt;=regroupement!$L$9,regroupement!$L$14,0)</f>
        <v>0</v>
      </c>
      <c r="M245" s="146">
        <f t="shared" si="14"/>
        <v>0</v>
      </c>
    </row>
    <row r="246" spans="1:13" x14ac:dyDescent="0.2">
      <c r="A246" s="124">
        <f t="shared" si="15"/>
        <v>0</v>
      </c>
      <c r="B246" s="54">
        <v>238</v>
      </c>
      <c r="C246" s="143">
        <f t="shared" si="16"/>
        <v>50211</v>
      </c>
      <c r="D246" s="142">
        <f>IF($C246&gt;'PAT1'!$L$9,0,VLOOKUP($C246,'PAT1'!J:L,3))</f>
        <v>0</v>
      </c>
      <c r="E246" s="142">
        <f>IF($C246&gt;'PAT2'!$L$9,0,VLOOKUP($C246,'PAT2'!J:L,3))</f>
        <v>0</v>
      </c>
      <c r="F246" s="142">
        <f>IF($C246&gt;'PAT3'!$L$9,0,VLOOKUP($C246,'PAT3'!J:L,3))</f>
        <v>0</v>
      </c>
      <c r="G246" s="142">
        <f>VLOOKUP($C246,'OC 1'!J:L,3)</f>
        <v>0</v>
      </c>
      <c r="H246" s="142">
        <f>VLOOKUP($C246,'OC 2'!J:L,3)</f>
        <v>0</v>
      </c>
      <c r="I246" s="142">
        <f>VLOOKUP($C246,'OC 3'!J:L,3)</f>
        <v>0</v>
      </c>
      <c r="J246" s="142">
        <f>IF($C246&gt;'Nouveau crédit'!$L$9,0,VLOOKUP($C246,'Nouveau crédit'!J:L,3))</f>
        <v>0</v>
      </c>
      <c r="K246" s="144">
        <f t="shared" si="13"/>
        <v>0</v>
      </c>
      <c r="L246" s="145">
        <f>IF(C246&lt;=regroupement!$L$9,regroupement!$L$14,0)</f>
        <v>0</v>
      </c>
      <c r="M246" s="146">
        <f t="shared" si="14"/>
        <v>0</v>
      </c>
    </row>
    <row r="247" spans="1:13" x14ac:dyDescent="0.2">
      <c r="A247" s="124">
        <f t="shared" si="15"/>
        <v>0</v>
      </c>
      <c r="B247" s="54">
        <v>239</v>
      </c>
      <c r="C247" s="143">
        <f t="shared" si="16"/>
        <v>50241</v>
      </c>
      <c r="D247" s="142">
        <f>IF($C247&gt;'PAT1'!$L$9,0,VLOOKUP($C247,'PAT1'!J:L,3))</f>
        <v>0</v>
      </c>
      <c r="E247" s="142">
        <f>IF($C247&gt;'PAT2'!$L$9,0,VLOOKUP($C247,'PAT2'!J:L,3))</f>
        <v>0</v>
      </c>
      <c r="F247" s="142">
        <f>IF($C247&gt;'PAT3'!$L$9,0,VLOOKUP($C247,'PAT3'!J:L,3))</f>
        <v>0</v>
      </c>
      <c r="G247" s="142">
        <f>VLOOKUP($C247,'OC 1'!J:L,3)</f>
        <v>0</v>
      </c>
      <c r="H247" s="142">
        <f>VLOOKUP($C247,'OC 2'!J:L,3)</f>
        <v>0</v>
      </c>
      <c r="I247" s="142">
        <f>VLOOKUP($C247,'OC 3'!J:L,3)</f>
        <v>0</v>
      </c>
      <c r="J247" s="142">
        <f>IF($C247&gt;'Nouveau crédit'!$L$9,0,VLOOKUP($C247,'Nouveau crédit'!J:L,3))</f>
        <v>0</v>
      </c>
      <c r="K247" s="144">
        <f t="shared" si="13"/>
        <v>0</v>
      </c>
      <c r="L247" s="145">
        <f>IF(C247&lt;=regroupement!$L$9,regroupement!$L$14,0)</f>
        <v>0</v>
      </c>
      <c r="M247" s="146">
        <f t="shared" si="14"/>
        <v>0</v>
      </c>
    </row>
    <row r="248" spans="1:13" x14ac:dyDescent="0.2">
      <c r="A248" s="124">
        <f t="shared" si="15"/>
        <v>0</v>
      </c>
      <c r="B248" s="54">
        <v>240</v>
      </c>
      <c r="C248" s="143">
        <f t="shared" si="16"/>
        <v>50272</v>
      </c>
      <c r="D248" s="142">
        <f>IF($C248&gt;'PAT1'!$L$9,0,VLOOKUP($C248,'PAT1'!J:L,3))</f>
        <v>0</v>
      </c>
      <c r="E248" s="142">
        <f>IF($C248&gt;'PAT2'!$L$9,0,VLOOKUP($C248,'PAT2'!J:L,3))</f>
        <v>0</v>
      </c>
      <c r="F248" s="142">
        <f>IF($C248&gt;'PAT3'!$L$9,0,VLOOKUP($C248,'PAT3'!J:L,3))</f>
        <v>0</v>
      </c>
      <c r="G248" s="142">
        <f>VLOOKUP($C248,'OC 1'!J:L,3)</f>
        <v>0</v>
      </c>
      <c r="H248" s="142">
        <f>VLOOKUP($C248,'OC 2'!J:L,3)</f>
        <v>0</v>
      </c>
      <c r="I248" s="142">
        <f>VLOOKUP($C248,'OC 3'!J:L,3)</f>
        <v>0</v>
      </c>
      <c r="J248" s="142">
        <f>IF($C248&gt;'Nouveau crédit'!$L$9,0,VLOOKUP($C248,'Nouveau crédit'!J:L,3))</f>
        <v>0</v>
      </c>
      <c r="K248" s="144">
        <f t="shared" si="13"/>
        <v>0</v>
      </c>
      <c r="L248" s="145">
        <f>IF(C248&lt;=regroupement!$L$9,regroupement!$L$14,0)</f>
        <v>0</v>
      </c>
      <c r="M248" s="146">
        <f t="shared" si="14"/>
        <v>0</v>
      </c>
    </row>
    <row r="249" spans="1:13" x14ac:dyDescent="0.2">
      <c r="A249" s="124">
        <f t="shared" si="15"/>
        <v>0</v>
      </c>
      <c r="B249" s="54">
        <v>241</v>
      </c>
      <c r="C249" s="143">
        <f t="shared" si="16"/>
        <v>50303</v>
      </c>
      <c r="D249" s="142">
        <f>IF($C249&gt;'PAT1'!$L$9,0,VLOOKUP($C249,'PAT1'!J:L,3))</f>
        <v>0</v>
      </c>
      <c r="E249" s="142">
        <f>IF($C249&gt;'PAT2'!$L$9,0,VLOOKUP($C249,'PAT2'!J:L,3))</f>
        <v>0</v>
      </c>
      <c r="F249" s="142">
        <f>IF($C249&gt;'PAT3'!$L$9,0,VLOOKUP($C249,'PAT3'!J:L,3))</f>
        <v>0</v>
      </c>
      <c r="G249" s="142">
        <f>VLOOKUP($C249,'OC 1'!J:L,3)</f>
        <v>0</v>
      </c>
      <c r="H249" s="142">
        <f>VLOOKUP($C249,'OC 2'!J:L,3)</f>
        <v>0</v>
      </c>
      <c r="I249" s="142">
        <f>VLOOKUP($C249,'OC 3'!J:L,3)</f>
        <v>0</v>
      </c>
      <c r="J249" s="142">
        <f>IF($C249&gt;'Nouveau crédit'!$L$9,0,VLOOKUP($C249,'Nouveau crédit'!J:L,3))</f>
        <v>0</v>
      </c>
      <c r="K249" s="144">
        <f t="shared" si="13"/>
        <v>0</v>
      </c>
      <c r="L249" s="145">
        <f>IF(C249&lt;=regroupement!$L$9,regroupement!$L$14,0)</f>
        <v>0</v>
      </c>
      <c r="M249" s="146">
        <f t="shared" si="14"/>
        <v>0</v>
      </c>
    </row>
    <row r="250" spans="1:13" x14ac:dyDescent="0.2">
      <c r="A250" s="124">
        <f t="shared" si="15"/>
        <v>0</v>
      </c>
      <c r="B250" s="54">
        <v>242</v>
      </c>
      <c r="C250" s="143">
        <f t="shared" si="16"/>
        <v>50333</v>
      </c>
      <c r="D250" s="142">
        <f>IF($C250&gt;'PAT1'!$L$9,0,VLOOKUP($C250,'PAT1'!J:L,3))</f>
        <v>0</v>
      </c>
      <c r="E250" s="142">
        <f>IF($C250&gt;'PAT2'!$L$9,0,VLOOKUP($C250,'PAT2'!J:L,3))</f>
        <v>0</v>
      </c>
      <c r="F250" s="142">
        <f>IF($C250&gt;'PAT3'!$L$9,0,VLOOKUP($C250,'PAT3'!J:L,3))</f>
        <v>0</v>
      </c>
      <c r="G250" s="142">
        <f>VLOOKUP($C250,'OC 1'!J:L,3)</f>
        <v>0</v>
      </c>
      <c r="H250" s="142">
        <f>VLOOKUP($C250,'OC 2'!J:L,3)</f>
        <v>0</v>
      </c>
      <c r="I250" s="142">
        <f>VLOOKUP($C250,'OC 3'!J:L,3)</f>
        <v>0</v>
      </c>
      <c r="J250" s="142">
        <f>IF($C250&gt;'Nouveau crédit'!$L$9,0,VLOOKUP($C250,'Nouveau crédit'!J:L,3))</f>
        <v>0</v>
      </c>
      <c r="K250" s="144">
        <f t="shared" si="13"/>
        <v>0</v>
      </c>
      <c r="L250" s="145">
        <f>IF(C250&lt;=regroupement!$L$9,regroupement!$L$14,0)</f>
        <v>0</v>
      </c>
      <c r="M250" s="146">
        <f t="shared" si="14"/>
        <v>0</v>
      </c>
    </row>
    <row r="251" spans="1:13" x14ac:dyDescent="0.2">
      <c r="A251" s="124">
        <f t="shared" si="15"/>
        <v>0</v>
      </c>
      <c r="B251" s="54">
        <v>243</v>
      </c>
      <c r="C251" s="143">
        <f t="shared" si="16"/>
        <v>50364</v>
      </c>
      <c r="D251" s="142">
        <f>IF($C251&gt;'PAT1'!$L$9,0,VLOOKUP($C251,'PAT1'!J:L,3))</f>
        <v>0</v>
      </c>
      <c r="E251" s="142">
        <f>IF($C251&gt;'PAT2'!$L$9,0,VLOOKUP($C251,'PAT2'!J:L,3))</f>
        <v>0</v>
      </c>
      <c r="F251" s="142">
        <f>IF($C251&gt;'PAT3'!$L$9,0,VLOOKUP($C251,'PAT3'!J:L,3))</f>
        <v>0</v>
      </c>
      <c r="G251" s="142">
        <f>VLOOKUP($C251,'OC 1'!J:L,3)</f>
        <v>0</v>
      </c>
      <c r="H251" s="142">
        <f>VLOOKUP($C251,'OC 2'!J:L,3)</f>
        <v>0</v>
      </c>
      <c r="I251" s="142">
        <f>VLOOKUP($C251,'OC 3'!J:L,3)</f>
        <v>0</v>
      </c>
      <c r="J251" s="142">
        <f>IF($C251&gt;'Nouveau crédit'!$L$9,0,VLOOKUP($C251,'Nouveau crédit'!J:L,3))</f>
        <v>0</v>
      </c>
      <c r="K251" s="144">
        <f t="shared" si="13"/>
        <v>0</v>
      </c>
      <c r="L251" s="145">
        <f>IF(C251&lt;=regroupement!$L$9,regroupement!$L$14,0)</f>
        <v>0</v>
      </c>
      <c r="M251" s="146">
        <f t="shared" si="14"/>
        <v>0</v>
      </c>
    </row>
    <row r="252" spans="1:13" x14ac:dyDescent="0.2">
      <c r="A252" s="124">
        <f t="shared" si="15"/>
        <v>0</v>
      </c>
      <c r="B252" s="54">
        <v>244</v>
      </c>
      <c r="C252" s="143">
        <f t="shared" si="16"/>
        <v>50394</v>
      </c>
      <c r="D252" s="142">
        <f>IF($C252&gt;'PAT1'!$L$9,0,VLOOKUP($C252,'PAT1'!J:L,3))</f>
        <v>0</v>
      </c>
      <c r="E252" s="142">
        <f>IF($C252&gt;'PAT2'!$L$9,0,VLOOKUP($C252,'PAT2'!J:L,3))</f>
        <v>0</v>
      </c>
      <c r="F252" s="142">
        <f>IF($C252&gt;'PAT3'!$L$9,0,VLOOKUP($C252,'PAT3'!J:L,3))</f>
        <v>0</v>
      </c>
      <c r="G252" s="142">
        <f>VLOOKUP($C252,'OC 1'!J:L,3)</f>
        <v>0</v>
      </c>
      <c r="H252" s="142">
        <f>VLOOKUP($C252,'OC 2'!J:L,3)</f>
        <v>0</v>
      </c>
      <c r="I252" s="142">
        <f>VLOOKUP($C252,'OC 3'!J:L,3)</f>
        <v>0</v>
      </c>
      <c r="J252" s="142">
        <f>IF($C252&gt;'Nouveau crédit'!$L$9,0,VLOOKUP($C252,'Nouveau crédit'!J:L,3))</f>
        <v>0</v>
      </c>
      <c r="K252" s="144">
        <f t="shared" si="13"/>
        <v>0</v>
      </c>
      <c r="L252" s="145">
        <f>IF(C252&lt;=regroupement!$L$9,regroupement!$L$14,0)</f>
        <v>0</v>
      </c>
      <c r="M252" s="146">
        <f t="shared" si="14"/>
        <v>0</v>
      </c>
    </row>
    <row r="253" spans="1:13" x14ac:dyDescent="0.2">
      <c r="A253" s="124">
        <f t="shared" si="15"/>
        <v>0</v>
      </c>
      <c r="B253" s="54">
        <v>245</v>
      </c>
      <c r="C253" s="143">
        <f t="shared" si="16"/>
        <v>50425</v>
      </c>
      <c r="D253" s="142">
        <f>IF($C253&gt;'PAT1'!$L$9,0,VLOOKUP($C253,'PAT1'!J:L,3))</f>
        <v>0</v>
      </c>
      <c r="E253" s="142">
        <f>IF($C253&gt;'PAT2'!$L$9,0,VLOOKUP($C253,'PAT2'!J:L,3))</f>
        <v>0</v>
      </c>
      <c r="F253" s="142">
        <f>IF($C253&gt;'PAT3'!$L$9,0,VLOOKUP($C253,'PAT3'!J:L,3))</f>
        <v>0</v>
      </c>
      <c r="G253" s="142">
        <f>VLOOKUP($C253,'OC 1'!J:L,3)</f>
        <v>0</v>
      </c>
      <c r="H253" s="142">
        <f>VLOOKUP($C253,'OC 2'!J:L,3)</f>
        <v>0</v>
      </c>
      <c r="I253" s="142">
        <f>VLOOKUP($C253,'OC 3'!J:L,3)</f>
        <v>0</v>
      </c>
      <c r="J253" s="142">
        <f>IF($C253&gt;'Nouveau crédit'!$L$9,0,VLOOKUP($C253,'Nouveau crédit'!J:L,3))</f>
        <v>0</v>
      </c>
      <c r="K253" s="144">
        <f t="shared" si="13"/>
        <v>0</v>
      </c>
      <c r="L253" s="145">
        <f>IF(C253&lt;=regroupement!$L$9,regroupement!$L$14,0)</f>
        <v>0</v>
      </c>
      <c r="M253" s="146">
        <f t="shared" si="14"/>
        <v>0</v>
      </c>
    </row>
    <row r="254" spans="1:13" x14ac:dyDescent="0.2">
      <c r="A254" s="124">
        <f t="shared" si="15"/>
        <v>0</v>
      </c>
      <c r="B254" s="54">
        <v>246</v>
      </c>
      <c r="C254" s="143">
        <f t="shared" si="16"/>
        <v>50456</v>
      </c>
      <c r="D254" s="142">
        <f>IF($C254&gt;'PAT1'!$L$9,0,VLOOKUP($C254,'PAT1'!J:L,3))</f>
        <v>0</v>
      </c>
      <c r="E254" s="142">
        <f>IF($C254&gt;'PAT2'!$L$9,0,VLOOKUP($C254,'PAT2'!J:L,3))</f>
        <v>0</v>
      </c>
      <c r="F254" s="142">
        <f>IF($C254&gt;'PAT3'!$L$9,0,VLOOKUP($C254,'PAT3'!J:L,3))</f>
        <v>0</v>
      </c>
      <c r="G254" s="142">
        <f>VLOOKUP($C254,'OC 1'!J:L,3)</f>
        <v>0</v>
      </c>
      <c r="H254" s="142">
        <f>VLOOKUP($C254,'OC 2'!J:L,3)</f>
        <v>0</v>
      </c>
      <c r="I254" s="142">
        <f>VLOOKUP($C254,'OC 3'!J:L,3)</f>
        <v>0</v>
      </c>
      <c r="J254" s="142">
        <f>IF($C254&gt;'Nouveau crédit'!$L$9,0,VLOOKUP($C254,'Nouveau crédit'!J:L,3))</f>
        <v>0</v>
      </c>
      <c r="K254" s="144">
        <f t="shared" si="13"/>
        <v>0</v>
      </c>
      <c r="L254" s="145">
        <f>IF(C254&lt;=regroupement!$L$9,regroupement!$L$14,0)</f>
        <v>0</v>
      </c>
      <c r="M254" s="146">
        <f t="shared" si="14"/>
        <v>0</v>
      </c>
    </row>
    <row r="255" spans="1:13" x14ac:dyDescent="0.2">
      <c r="A255" s="124">
        <f t="shared" si="15"/>
        <v>0</v>
      </c>
      <c r="B255" s="54">
        <v>247</v>
      </c>
      <c r="C255" s="143">
        <f t="shared" si="16"/>
        <v>50484</v>
      </c>
      <c r="D255" s="142">
        <f>IF($C255&gt;'PAT1'!$L$9,0,VLOOKUP($C255,'PAT1'!J:L,3))</f>
        <v>0</v>
      </c>
      <c r="E255" s="142">
        <f>IF($C255&gt;'PAT2'!$L$9,0,VLOOKUP($C255,'PAT2'!J:L,3))</f>
        <v>0</v>
      </c>
      <c r="F255" s="142">
        <f>IF($C255&gt;'PAT3'!$L$9,0,VLOOKUP($C255,'PAT3'!J:L,3))</f>
        <v>0</v>
      </c>
      <c r="G255" s="142">
        <f>VLOOKUP($C255,'OC 1'!J:L,3)</f>
        <v>0</v>
      </c>
      <c r="H255" s="142">
        <f>VLOOKUP($C255,'OC 2'!J:L,3)</f>
        <v>0</v>
      </c>
      <c r="I255" s="142">
        <f>VLOOKUP($C255,'OC 3'!J:L,3)</f>
        <v>0</v>
      </c>
      <c r="J255" s="142">
        <f>IF($C255&gt;'Nouveau crédit'!$L$9,0,VLOOKUP($C255,'Nouveau crédit'!J:L,3))</f>
        <v>0</v>
      </c>
      <c r="K255" s="144">
        <f t="shared" si="13"/>
        <v>0</v>
      </c>
      <c r="L255" s="145">
        <f>IF(C255&lt;=regroupement!$L$9,regroupement!$L$14,0)</f>
        <v>0</v>
      </c>
      <c r="M255" s="146">
        <f t="shared" si="14"/>
        <v>0</v>
      </c>
    </row>
    <row r="256" spans="1:13" x14ac:dyDescent="0.2">
      <c r="A256" s="124">
        <f t="shared" si="15"/>
        <v>0</v>
      </c>
      <c r="B256" s="54">
        <v>248</v>
      </c>
      <c r="C256" s="143">
        <f t="shared" si="16"/>
        <v>50515</v>
      </c>
      <c r="D256" s="142">
        <f>IF($C256&gt;'PAT1'!$L$9,0,VLOOKUP($C256,'PAT1'!J:L,3))</f>
        <v>0</v>
      </c>
      <c r="E256" s="142">
        <f>IF($C256&gt;'PAT2'!$L$9,0,VLOOKUP($C256,'PAT2'!J:L,3))</f>
        <v>0</v>
      </c>
      <c r="F256" s="142">
        <f>IF($C256&gt;'PAT3'!$L$9,0,VLOOKUP($C256,'PAT3'!J:L,3))</f>
        <v>0</v>
      </c>
      <c r="G256" s="142">
        <f>VLOOKUP($C256,'OC 1'!J:L,3)</f>
        <v>0</v>
      </c>
      <c r="H256" s="142">
        <f>VLOOKUP($C256,'OC 2'!J:L,3)</f>
        <v>0</v>
      </c>
      <c r="I256" s="142">
        <f>VLOOKUP($C256,'OC 3'!J:L,3)</f>
        <v>0</v>
      </c>
      <c r="J256" s="142">
        <f>IF($C256&gt;'Nouveau crédit'!$L$9,0,VLOOKUP($C256,'Nouveau crédit'!J:L,3))</f>
        <v>0</v>
      </c>
      <c r="K256" s="144">
        <f t="shared" si="13"/>
        <v>0</v>
      </c>
      <c r="L256" s="145">
        <f>IF(C256&lt;=regroupement!$L$9,regroupement!$L$14,0)</f>
        <v>0</v>
      </c>
      <c r="M256" s="146">
        <f t="shared" si="14"/>
        <v>0</v>
      </c>
    </row>
    <row r="257" spans="1:13" x14ac:dyDescent="0.2">
      <c r="A257" s="124">
        <f t="shared" si="15"/>
        <v>0</v>
      </c>
      <c r="B257" s="54">
        <v>249</v>
      </c>
      <c r="C257" s="143">
        <f t="shared" si="16"/>
        <v>50545</v>
      </c>
      <c r="D257" s="142">
        <f>IF($C257&gt;'PAT1'!$L$9,0,VLOOKUP($C257,'PAT1'!J:L,3))</f>
        <v>0</v>
      </c>
      <c r="E257" s="142">
        <f>IF($C257&gt;'PAT2'!$L$9,0,VLOOKUP($C257,'PAT2'!J:L,3))</f>
        <v>0</v>
      </c>
      <c r="F257" s="142">
        <f>IF($C257&gt;'PAT3'!$L$9,0,VLOOKUP($C257,'PAT3'!J:L,3))</f>
        <v>0</v>
      </c>
      <c r="G257" s="142">
        <f>VLOOKUP($C257,'OC 1'!J:L,3)</f>
        <v>0</v>
      </c>
      <c r="H257" s="142">
        <f>VLOOKUP($C257,'OC 2'!J:L,3)</f>
        <v>0</v>
      </c>
      <c r="I257" s="142">
        <f>VLOOKUP($C257,'OC 3'!J:L,3)</f>
        <v>0</v>
      </c>
      <c r="J257" s="142">
        <f>IF($C257&gt;'Nouveau crédit'!$L$9,0,VLOOKUP($C257,'Nouveau crédit'!J:L,3))</f>
        <v>0</v>
      </c>
      <c r="K257" s="144">
        <f t="shared" si="13"/>
        <v>0</v>
      </c>
      <c r="L257" s="145">
        <f>IF(C257&lt;=regroupement!$L$9,regroupement!$L$14,0)</f>
        <v>0</v>
      </c>
      <c r="M257" s="146">
        <f t="shared" si="14"/>
        <v>0</v>
      </c>
    </row>
    <row r="258" spans="1:13" x14ac:dyDescent="0.2">
      <c r="A258" s="124">
        <f t="shared" si="15"/>
        <v>0</v>
      </c>
      <c r="B258" s="54">
        <v>250</v>
      </c>
      <c r="C258" s="143">
        <f t="shared" si="16"/>
        <v>50576</v>
      </c>
      <c r="D258" s="142">
        <f>IF($C258&gt;'PAT1'!$L$9,0,VLOOKUP($C258,'PAT1'!J:L,3))</f>
        <v>0</v>
      </c>
      <c r="E258" s="142">
        <f>IF($C258&gt;'PAT2'!$L$9,0,VLOOKUP($C258,'PAT2'!J:L,3))</f>
        <v>0</v>
      </c>
      <c r="F258" s="142">
        <f>IF($C258&gt;'PAT3'!$L$9,0,VLOOKUP($C258,'PAT3'!J:L,3))</f>
        <v>0</v>
      </c>
      <c r="G258" s="142">
        <f>VLOOKUP($C258,'OC 1'!J:L,3)</f>
        <v>0</v>
      </c>
      <c r="H258" s="142">
        <f>VLOOKUP($C258,'OC 2'!J:L,3)</f>
        <v>0</v>
      </c>
      <c r="I258" s="142">
        <f>VLOOKUP($C258,'OC 3'!J:L,3)</f>
        <v>0</v>
      </c>
      <c r="J258" s="142">
        <f>IF($C258&gt;'Nouveau crédit'!$L$9,0,VLOOKUP($C258,'Nouveau crédit'!J:L,3))</f>
        <v>0</v>
      </c>
      <c r="K258" s="144">
        <f t="shared" si="13"/>
        <v>0</v>
      </c>
      <c r="L258" s="145">
        <f>IF(C258&lt;=regroupement!$L$9,regroupement!$L$14,0)</f>
        <v>0</v>
      </c>
      <c r="M258" s="146">
        <f t="shared" si="14"/>
        <v>0</v>
      </c>
    </row>
    <row r="259" spans="1:13" x14ac:dyDescent="0.2">
      <c r="A259" s="124">
        <f t="shared" si="15"/>
        <v>0</v>
      </c>
      <c r="B259" s="54">
        <v>251</v>
      </c>
      <c r="C259" s="143">
        <f t="shared" si="16"/>
        <v>50606</v>
      </c>
      <c r="D259" s="142">
        <f>IF($C259&gt;'PAT1'!$L$9,0,VLOOKUP($C259,'PAT1'!J:L,3))</f>
        <v>0</v>
      </c>
      <c r="E259" s="142">
        <f>IF($C259&gt;'PAT2'!$L$9,0,VLOOKUP($C259,'PAT2'!J:L,3))</f>
        <v>0</v>
      </c>
      <c r="F259" s="142">
        <f>IF($C259&gt;'PAT3'!$L$9,0,VLOOKUP($C259,'PAT3'!J:L,3))</f>
        <v>0</v>
      </c>
      <c r="G259" s="142">
        <f>VLOOKUP($C259,'OC 1'!J:L,3)</f>
        <v>0</v>
      </c>
      <c r="H259" s="142">
        <f>VLOOKUP($C259,'OC 2'!J:L,3)</f>
        <v>0</v>
      </c>
      <c r="I259" s="142">
        <f>VLOOKUP($C259,'OC 3'!J:L,3)</f>
        <v>0</v>
      </c>
      <c r="J259" s="142">
        <f>IF($C259&gt;'Nouveau crédit'!$L$9,0,VLOOKUP($C259,'Nouveau crédit'!J:L,3))</f>
        <v>0</v>
      </c>
      <c r="K259" s="144">
        <f t="shared" si="13"/>
        <v>0</v>
      </c>
      <c r="L259" s="145">
        <f>IF(C259&lt;=regroupement!$L$9,regroupement!$L$14,0)</f>
        <v>0</v>
      </c>
      <c r="M259" s="146">
        <f t="shared" si="14"/>
        <v>0</v>
      </c>
    </row>
    <row r="260" spans="1:13" x14ac:dyDescent="0.2">
      <c r="A260" s="124">
        <f t="shared" si="15"/>
        <v>0</v>
      </c>
      <c r="B260" s="54">
        <v>252</v>
      </c>
      <c r="C260" s="143">
        <f t="shared" si="16"/>
        <v>50637</v>
      </c>
      <c r="D260" s="142">
        <f>IF($C260&gt;'PAT1'!$L$9,0,VLOOKUP($C260,'PAT1'!J:L,3))</f>
        <v>0</v>
      </c>
      <c r="E260" s="142">
        <f>IF($C260&gt;'PAT2'!$L$9,0,VLOOKUP($C260,'PAT2'!J:L,3))</f>
        <v>0</v>
      </c>
      <c r="F260" s="142">
        <f>IF($C260&gt;'PAT3'!$L$9,0,VLOOKUP($C260,'PAT3'!J:L,3))</f>
        <v>0</v>
      </c>
      <c r="G260" s="142">
        <f>VLOOKUP($C260,'OC 1'!J:L,3)</f>
        <v>0</v>
      </c>
      <c r="H260" s="142">
        <f>VLOOKUP($C260,'OC 2'!J:L,3)</f>
        <v>0</v>
      </c>
      <c r="I260" s="142">
        <f>VLOOKUP($C260,'OC 3'!J:L,3)</f>
        <v>0</v>
      </c>
      <c r="J260" s="142">
        <f>IF($C260&gt;'Nouveau crédit'!$L$9,0,VLOOKUP($C260,'Nouveau crédit'!J:L,3))</f>
        <v>0</v>
      </c>
      <c r="K260" s="144">
        <f t="shared" si="13"/>
        <v>0</v>
      </c>
      <c r="L260" s="145">
        <f>IF(C260&lt;=regroupement!$L$9,regroupement!$L$14,0)</f>
        <v>0</v>
      </c>
      <c r="M260" s="146">
        <f t="shared" si="14"/>
        <v>0</v>
      </c>
    </row>
    <row r="261" spans="1:13" x14ac:dyDescent="0.2">
      <c r="A261" s="124">
        <f t="shared" si="15"/>
        <v>0</v>
      </c>
      <c r="B261" s="54">
        <v>253</v>
      </c>
      <c r="C261" s="143">
        <f t="shared" si="16"/>
        <v>50668</v>
      </c>
      <c r="D261" s="142">
        <f>IF($C261&gt;'PAT1'!$L$9,0,VLOOKUP($C261,'PAT1'!J:L,3))</f>
        <v>0</v>
      </c>
      <c r="E261" s="142">
        <f>IF($C261&gt;'PAT2'!$L$9,0,VLOOKUP($C261,'PAT2'!J:L,3))</f>
        <v>0</v>
      </c>
      <c r="F261" s="142">
        <f>IF($C261&gt;'PAT3'!$L$9,0,VLOOKUP($C261,'PAT3'!J:L,3))</f>
        <v>0</v>
      </c>
      <c r="G261" s="142">
        <f>VLOOKUP($C261,'OC 1'!J:L,3)</f>
        <v>0</v>
      </c>
      <c r="H261" s="142">
        <f>VLOOKUP($C261,'OC 2'!J:L,3)</f>
        <v>0</v>
      </c>
      <c r="I261" s="142">
        <f>VLOOKUP($C261,'OC 3'!J:L,3)</f>
        <v>0</v>
      </c>
      <c r="J261" s="142">
        <f>IF($C261&gt;'Nouveau crédit'!$L$9,0,VLOOKUP($C261,'Nouveau crédit'!J:L,3))</f>
        <v>0</v>
      </c>
      <c r="K261" s="144">
        <f t="shared" si="13"/>
        <v>0</v>
      </c>
      <c r="L261" s="145">
        <f>IF(C261&lt;=regroupement!$L$9,regroupement!$L$14,0)</f>
        <v>0</v>
      </c>
      <c r="M261" s="146">
        <f t="shared" si="14"/>
        <v>0</v>
      </c>
    </row>
    <row r="262" spans="1:13" x14ac:dyDescent="0.2">
      <c r="A262" s="124">
        <f t="shared" si="15"/>
        <v>0</v>
      </c>
      <c r="B262" s="54">
        <v>254</v>
      </c>
      <c r="C262" s="143">
        <f t="shared" si="16"/>
        <v>50698</v>
      </c>
      <c r="D262" s="142">
        <f>IF($C262&gt;'PAT1'!$L$9,0,VLOOKUP($C262,'PAT1'!J:L,3))</f>
        <v>0</v>
      </c>
      <c r="E262" s="142">
        <f>IF($C262&gt;'PAT2'!$L$9,0,VLOOKUP($C262,'PAT2'!J:L,3))</f>
        <v>0</v>
      </c>
      <c r="F262" s="142">
        <f>IF($C262&gt;'PAT3'!$L$9,0,VLOOKUP($C262,'PAT3'!J:L,3))</f>
        <v>0</v>
      </c>
      <c r="G262" s="142">
        <f>VLOOKUP($C262,'OC 1'!J:L,3)</f>
        <v>0</v>
      </c>
      <c r="H262" s="142">
        <f>VLOOKUP($C262,'OC 2'!J:L,3)</f>
        <v>0</v>
      </c>
      <c r="I262" s="142">
        <f>VLOOKUP($C262,'OC 3'!J:L,3)</f>
        <v>0</v>
      </c>
      <c r="J262" s="142">
        <f>IF($C262&gt;'Nouveau crédit'!$L$9,0,VLOOKUP($C262,'Nouveau crédit'!J:L,3))</f>
        <v>0</v>
      </c>
      <c r="K262" s="144">
        <f t="shared" si="13"/>
        <v>0</v>
      </c>
      <c r="L262" s="145">
        <f>IF(C262&lt;=regroupement!$L$9,regroupement!$L$14,0)</f>
        <v>0</v>
      </c>
      <c r="M262" s="146">
        <f t="shared" si="14"/>
        <v>0</v>
      </c>
    </row>
    <row r="263" spans="1:13" x14ac:dyDescent="0.2">
      <c r="A263" s="124">
        <f t="shared" si="15"/>
        <v>0</v>
      </c>
      <c r="B263" s="54">
        <v>255</v>
      </c>
      <c r="C263" s="143">
        <f t="shared" si="16"/>
        <v>50729</v>
      </c>
      <c r="D263" s="142">
        <f>IF($C263&gt;'PAT1'!$L$9,0,VLOOKUP($C263,'PAT1'!J:L,3))</f>
        <v>0</v>
      </c>
      <c r="E263" s="142">
        <f>IF($C263&gt;'PAT2'!$L$9,0,VLOOKUP($C263,'PAT2'!J:L,3))</f>
        <v>0</v>
      </c>
      <c r="F263" s="142">
        <f>IF($C263&gt;'PAT3'!$L$9,0,VLOOKUP($C263,'PAT3'!J:L,3))</f>
        <v>0</v>
      </c>
      <c r="G263" s="142">
        <f>VLOOKUP($C263,'OC 1'!J:L,3)</f>
        <v>0</v>
      </c>
      <c r="H263" s="142">
        <f>VLOOKUP($C263,'OC 2'!J:L,3)</f>
        <v>0</v>
      </c>
      <c r="I263" s="142">
        <f>VLOOKUP($C263,'OC 3'!J:L,3)</f>
        <v>0</v>
      </c>
      <c r="J263" s="142">
        <f>IF($C263&gt;'Nouveau crédit'!$L$9,0,VLOOKUP($C263,'Nouveau crédit'!J:L,3))</f>
        <v>0</v>
      </c>
      <c r="K263" s="144">
        <f t="shared" si="13"/>
        <v>0</v>
      </c>
      <c r="L263" s="145">
        <f>IF(C263&lt;=regroupement!$L$9,regroupement!$L$14,0)</f>
        <v>0</v>
      </c>
      <c r="M263" s="146">
        <f t="shared" si="14"/>
        <v>0</v>
      </c>
    </row>
    <row r="264" spans="1:13" x14ac:dyDescent="0.2">
      <c r="A264" s="124">
        <f t="shared" si="15"/>
        <v>0</v>
      </c>
      <c r="B264" s="54">
        <v>256</v>
      </c>
      <c r="C264" s="143">
        <f t="shared" si="16"/>
        <v>50759</v>
      </c>
      <c r="D264" s="142">
        <f>IF($C264&gt;'PAT1'!$L$9,0,VLOOKUP($C264,'PAT1'!J:L,3))</f>
        <v>0</v>
      </c>
      <c r="E264" s="142">
        <f>IF($C264&gt;'PAT2'!$L$9,0,VLOOKUP($C264,'PAT2'!J:L,3))</f>
        <v>0</v>
      </c>
      <c r="F264" s="142">
        <f>IF($C264&gt;'PAT3'!$L$9,0,VLOOKUP($C264,'PAT3'!J:L,3))</f>
        <v>0</v>
      </c>
      <c r="G264" s="142">
        <f>VLOOKUP($C264,'OC 1'!J:L,3)</f>
        <v>0</v>
      </c>
      <c r="H264" s="142">
        <f>VLOOKUP($C264,'OC 2'!J:L,3)</f>
        <v>0</v>
      </c>
      <c r="I264" s="142">
        <f>VLOOKUP($C264,'OC 3'!J:L,3)</f>
        <v>0</v>
      </c>
      <c r="J264" s="142">
        <f>IF($C264&gt;'Nouveau crédit'!$L$9,0,VLOOKUP($C264,'Nouveau crédit'!J:L,3))</f>
        <v>0</v>
      </c>
      <c r="K264" s="144">
        <f t="shared" si="13"/>
        <v>0</v>
      </c>
      <c r="L264" s="145">
        <f>IF(C264&lt;=regroupement!$L$9,regroupement!$L$14,0)</f>
        <v>0</v>
      </c>
      <c r="M264" s="146">
        <f t="shared" si="14"/>
        <v>0</v>
      </c>
    </row>
    <row r="265" spans="1:13" x14ac:dyDescent="0.2">
      <c r="A265" s="124">
        <f t="shared" si="15"/>
        <v>0</v>
      </c>
      <c r="B265" s="54">
        <v>257</v>
      </c>
      <c r="C265" s="143">
        <f t="shared" si="16"/>
        <v>50790</v>
      </c>
      <c r="D265" s="142">
        <f>IF($C265&gt;'PAT1'!$L$9,0,VLOOKUP($C265,'PAT1'!J:L,3))</f>
        <v>0</v>
      </c>
      <c r="E265" s="142">
        <f>IF($C265&gt;'PAT2'!$L$9,0,VLOOKUP($C265,'PAT2'!J:L,3))</f>
        <v>0</v>
      </c>
      <c r="F265" s="142">
        <f>IF($C265&gt;'PAT3'!$L$9,0,VLOOKUP($C265,'PAT3'!J:L,3))</f>
        <v>0</v>
      </c>
      <c r="G265" s="142">
        <f>VLOOKUP($C265,'OC 1'!J:L,3)</f>
        <v>0</v>
      </c>
      <c r="H265" s="142">
        <f>VLOOKUP($C265,'OC 2'!J:L,3)</f>
        <v>0</v>
      </c>
      <c r="I265" s="142">
        <f>VLOOKUP($C265,'OC 3'!J:L,3)</f>
        <v>0</v>
      </c>
      <c r="J265" s="142">
        <f>IF($C265&gt;'Nouveau crédit'!$L$9,0,VLOOKUP($C265,'Nouveau crédit'!J:L,3))</f>
        <v>0</v>
      </c>
      <c r="K265" s="144">
        <f t="shared" ref="K265" si="17">SUM(D265:J265)</f>
        <v>0</v>
      </c>
      <c r="L265" s="145">
        <f>IF(C265&lt;=regroupement!$L$9,regroupement!$L$14,0)</f>
        <v>0</v>
      </c>
      <c r="M265" s="146">
        <f t="shared" ref="M265:M268" si="18">L265-K265</f>
        <v>0</v>
      </c>
    </row>
    <row r="266" spans="1:13" x14ac:dyDescent="0.2">
      <c r="A266" s="124">
        <f t="shared" ref="A266:A268" si="19">IF(M265&lt;0,IF(M266&gt;=0,1,0),0)</f>
        <v>0</v>
      </c>
      <c r="B266" s="54">
        <v>258</v>
      </c>
      <c r="C266" s="143">
        <f t="shared" si="16"/>
        <v>50821</v>
      </c>
      <c r="D266" s="142">
        <f>IF($C266&gt;'PAT1'!$L$9,0,VLOOKUP($C266,'PAT1'!J:L,3))</f>
        <v>0</v>
      </c>
      <c r="E266" s="142">
        <f>IF($C266&gt;'PAT2'!$L$9,0,VLOOKUP($C266,'PAT2'!J:L,3))</f>
        <v>0</v>
      </c>
      <c r="F266" s="142">
        <f>IF($C266&gt;'PAT3'!$L$9,0,VLOOKUP($C266,'PAT3'!J:L,3))</f>
        <v>0</v>
      </c>
      <c r="G266" s="142">
        <f>VLOOKUP($C266,'OC 1'!J:L,3)</f>
        <v>0</v>
      </c>
      <c r="H266" s="142">
        <f>VLOOKUP($C266,'OC 2'!J:L,3)</f>
        <v>0</v>
      </c>
      <c r="I266" s="142">
        <f>VLOOKUP($C266,'OC 3'!J:L,3)</f>
        <v>0</v>
      </c>
      <c r="J266" s="142">
        <f>IF($C266&gt;'Nouveau crédit'!$L$9,0,VLOOKUP($C266,'Nouveau crédit'!J:L,3))</f>
        <v>0</v>
      </c>
      <c r="K266" s="144">
        <f t="shared" ref="K266:K268" si="20">SUM(D266:J266)</f>
        <v>0</v>
      </c>
      <c r="L266" s="145">
        <f>IF(C266&lt;=regroupement!$L$9,regroupement!$L$14,0)</f>
        <v>0</v>
      </c>
      <c r="M266" s="146">
        <f t="shared" si="18"/>
        <v>0</v>
      </c>
    </row>
    <row r="267" spans="1:13" x14ac:dyDescent="0.2">
      <c r="A267" s="124">
        <f t="shared" si="19"/>
        <v>0</v>
      </c>
      <c r="B267" s="54">
        <v>259</v>
      </c>
      <c r="C267" s="143">
        <f t="shared" ref="C267:C268" si="21">EDATE(C266,1)</f>
        <v>50849</v>
      </c>
      <c r="D267" s="142">
        <f>IF($C267&gt;'PAT1'!$L$9,0,VLOOKUP($C267,'PAT1'!J:L,3))</f>
        <v>0</v>
      </c>
      <c r="E267" s="142">
        <f>IF($C267&gt;'PAT2'!$L$9,0,VLOOKUP($C267,'PAT2'!J:L,3))</f>
        <v>0</v>
      </c>
      <c r="F267" s="142">
        <f>IF($C267&gt;'PAT3'!$L$9,0,VLOOKUP($C267,'PAT3'!J:L,3))</f>
        <v>0</v>
      </c>
      <c r="G267" s="142">
        <f>VLOOKUP($C267,'OC 1'!J:L,3)</f>
        <v>0</v>
      </c>
      <c r="H267" s="142">
        <f>VLOOKUP($C267,'OC 2'!J:L,3)</f>
        <v>0</v>
      </c>
      <c r="I267" s="142">
        <f>VLOOKUP($C267,'OC 3'!J:L,3)</f>
        <v>0</v>
      </c>
      <c r="J267" s="142">
        <f>IF($C267&gt;'Nouveau crédit'!$L$9,0,VLOOKUP($C267,'Nouveau crédit'!J:L,3))</f>
        <v>0</v>
      </c>
      <c r="K267" s="144">
        <f t="shared" si="20"/>
        <v>0</v>
      </c>
      <c r="L267" s="145">
        <f>IF(C267&lt;=regroupement!$L$9,regroupement!$L$14,0)</f>
        <v>0</v>
      </c>
      <c r="M267" s="146">
        <f t="shared" si="18"/>
        <v>0</v>
      </c>
    </row>
    <row r="268" spans="1:13" x14ac:dyDescent="0.2">
      <c r="A268" s="124">
        <f t="shared" si="19"/>
        <v>0</v>
      </c>
      <c r="B268" s="54">
        <v>260</v>
      </c>
      <c r="C268" s="143">
        <f t="shared" si="21"/>
        <v>50880</v>
      </c>
      <c r="D268" s="142">
        <f>IF($C268&gt;'PAT1'!$L$9,0,VLOOKUP($C268,'PAT1'!J:L,3))</f>
        <v>0</v>
      </c>
      <c r="E268" s="142">
        <f>IF($C268&gt;'PAT2'!$L$9,0,VLOOKUP($C268,'PAT2'!J:L,3))</f>
        <v>0</v>
      </c>
      <c r="F268" s="142">
        <f>IF($C268&gt;'PAT3'!$L$9,0,VLOOKUP($C268,'PAT3'!J:L,3))</f>
        <v>0</v>
      </c>
      <c r="G268" s="142">
        <f>VLOOKUP($C268,'OC 1'!J:L,3)</f>
        <v>0</v>
      </c>
      <c r="H268" s="142">
        <f>VLOOKUP($C268,'OC 2'!J:L,3)</f>
        <v>0</v>
      </c>
      <c r="I268" s="142">
        <f>VLOOKUP($C268,'OC 3'!J:L,3)</f>
        <v>0</v>
      </c>
      <c r="J268" s="142">
        <f>IF($C268&gt;'Nouveau crédit'!$L$9,0,VLOOKUP($C268,'Nouveau crédit'!J:L,3))</f>
        <v>0</v>
      </c>
      <c r="K268" s="144">
        <f t="shared" si="20"/>
        <v>0</v>
      </c>
      <c r="L268" s="145">
        <f>IF(C268&lt;=regroupement!$L$9,regroupement!$L$14,0)</f>
        <v>0</v>
      </c>
      <c r="M268" s="146">
        <f t="shared" si="18"/>
        <v>0</v>
      </c>
    </row>
    <row r="269" spans="1:13" x14ac:dyDescent="0.2">
      <c r="D269" s="69"/>
    </row>
    <row r="270" spans="1:13" x14ac:dyDescent="0.2">
      <c r="D270" s="69"/>
    </row>
    <row r="271" spans="1:13" x14ac:dyDescent="0.2">
      <c r="D271" s="69"/>
    </row>
    <row r="272" spans="1:13" x14ac:dyDescent="0.2">
      <c r="D272" s="69"/>
    </row>
    <row r="273" spans="4:4" x14ac:dyDescent="0.2">
      <c r="D273" s="69"/>
    </row>
    <row r="274" spans="4:4" x14ac:dyDescent="0.2">
      <c r="D274" s="69"/>
    </row>
    <row r="275" spans="4:4" x14ac:dyDescent="0.2">
      <c r="D275" s="69"/>
    </row>
    <row r="276" spans="4:4" x14ac:dyDescent="0.2">
      <c r="D276" s="69"/>
    </row>
    <row r="277" spans="4:4" x14ac:dyDescent="0.2">
      <c r="D277" s="69"/>
    </row>
    <row r="278" spans="4:4" x14ac:dyDescent="0.2">
      <c r="D278" s="69"/>
    </row>
    <row r="279" spans="4:4" x14ac:dyDescent="0.2">
      <c r="D279" s="69"/>
    </row>
    <row r="280" spans="4:4" x14ac:dyDescent="0.2">
      <c r="D280" s="69"/>
    </row>
    <row r="281" spans="4:4" x14ac:dyDescent="0.2">
      <c r="D281" s="69"/>
    </row>
    <row r="282" spans="4:4" x14ac:dyDescent="0.2">
      <c r="D282" s="69"/>
    </row>
    <row r="283" spans="4:4" x14ac:dyDescent="0.2">
      <c r="D283" s="69"/>
    </row>
    <row r="284" spans="4:4" x14ac:dyDescent="0.2">
      <c r="D284" s="69"/>
    </row>
    <row r="285" spans="4:4" x14ac:dyDescent="0.2">
      <c r="D285" s="69"/>
    </row>
    <row r="286" spans="4:4" x14ac:dyDescent="0.2">
      <c r="D286" s="69"/>
    </row>
    <row r="287" spans="4:4" x14ac:dyDescent="0.2">
      <c r="D287" s="69"/>
    </row>
    <row r="288" spans="4:4" x14ac:dyDescent="0.2">
      <c r="D288" s="69"/>
    </row>
    <row r="289" spans="4:4" x14ac:dyDescent="0.2">
      <c r="D289" s="69"/>
    </row>
    <row r="290" spans="4:4" x14ac:dyDescent="0.2">
      <c r="D290" s="69"/>
    </row>
    <row r="291" spans="4:4" x14ac:dyDescent="0.2">
      <c r="D291" s="69"/>
    </row>
    <row r="292" spans="4:4" x14ac:dyDescent="0.2">
      <c r="D292" s="69"/>
    </row>
    <row r="293" spans="4:4" x14ac:dyDescent="0.2">
      <c r="D293" s="69"/>
    </row>
    <row r="294" spans="4:4" x14ac:dyDescent="0.2">
      <c r="D294" s="69"/>
    </row>
    <row r="295" spans="4:4" x14ac:dyDescent="0.2">
      <c r="D295" s="69"/>
    </row>
    <row r="296" spans="4:4" x14ac:dyDescent="0.2">
      <c r="D296" s="69"/>
    </row>
    <row r="297" spans="4:4" x14ac:dyDescent="0.2">
      <c r="D297" s="69"/>
    </row>
    <row r="298" spans="4:4" x14ac:dyDescent="0.2">
      <c r="D298" s="69"/>
    </row>
    <row r="299" spans="4:4" x14ac:dyDescent="0.2">
      <c r="D299" s="69"/>
    </row>
    <row r="300" spans="4:4" x14ac:dyDescent="0.2">
      <c r="D300" s="69"/>
    </row>
    <row r="301" spans="4:4" x14ac:dyDescent="0.2">
      <c r="D301" s="69"/>
    </row>
    <row r="302" spans="4:4" x14ac:dyDescent="0.2">
      <c r="D302" s="69"/>
    </row>
    <row r="303" spans="4:4" x14ac:dyDescent="0.2">
      <c r="D303" s="69"/>
    </row>
    <row r="304" spans="4:4" x14ac:dyDescent="0.2">
      <c r="D304" s="69"/>
    </row>
    <row r="305" spans="4:4" x14ac:dyDescent="0.2">
      <c r="D305" s="69"/>
    </row>
    <row r="306" spans="4:4" x14ac:dyDescent="0.2">
      <c r="D306" s="69"/>
    </row>
    <row r="307" spans="4:4" x14ac:dyDescent="0.2">
      <c r="D307" s="69"/>
    </row>
    <row r="308" spans="4:4" x14ac:dyDescent="0.2">
      <c r="D308" s="69"/>
    </row>
  </sheetData>
  <sheetProtection sheet="1" objects="1" scenarios="1"/>
  <mergeCells count="1">
    <mergeCell ref="D2:J2"/>
  </mergeCells>
  <conditionalFormatting sqref="K9:K268">
    <cfRule type="expression" dxfId="3" priority="3">
      <formula>M9&lt;0</formula>
    </cfRule>
    <cfRule type="expression" dxfId="2" priority="4">
      <formula>M9&gt;=0</formula>
    </cfRule>
  </conditionalFormatting>
  <conditionalFormatting sqref="L9:L268">
    <cfRule type="expression" dxfId="1" priority="1">
      <formula>M9&lt;0</formula>
    </cfRule>
    <cfRule type="expression" dxfId="0" priority="2">
      <formula>M9&gt;=0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34"/>
  <sheetViews>
    <sheetView topLeftCell="B1" workbookViewId="0">
      <pane xSplit="7" ySplit="15" topLeftCell="I16" activePane="bottomRight" state="frozen"/>
      <selection activeCell="B1" sqref="B1"/>
      <selection pane="topRight" activeCell="I1" sqref="I1"/>
      <selection pane="bottomLeft" activeCell="B10" sqref="B10"/>
      <selection pane="bottomRight" activeCell="R13" sqref="R13"/>
    </sheetView>
  </sheetViews>
  <sheetFormatPr baseColWidth="10" defaultColWidth="9.140625" defaultRowHeight="12.75" customHeight="1" x14ac:dyDescent="0.2"/>
  <cols>
    <col min="1" max="1" width="9.140625" style="9" hidden="1" customWidth="1"/>
    <col min="2" max="2" width="4.7109375" style="9" customWidth="1"/>
    <col min="3" max="3" width="3.855468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19" width="19.5703125" style="9" hidden="1" customWidth="1"/>
    <col min="20" max="20" width="0" style="9" hidden="1" customWidth="1"/>
    <col min="21" max="16384" width="9.140625" style="9"/>
  </cols>
  <sheetData>
    <row r="1" spans="1:20" ht="12.75" customHeight="1" x14ac:dyDescent="0.2">
      <c r="A1" s="2"/>
      <c r="B1" s="2"/>
      <c r="C1" s="2"/>
      <c r="D1" s="3"/>
      <c r="E1" s="2"/>
      <c r="F1" s="2"/>
      <c r="G1" s="4"/>
      <c r="H1" s="5"/>
      <c r="I1" s="6"/>
      <c r="J1" s="6"/>
      <c r="K1" s="6"/>
      <c r="L1" s="3" t="s">
        <v>38</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39</v>
      </c>
      <c r="J3" s="6"/>
      <c r="K3" s="6"/>
      <c r="L3" s="147" t="s">
        <v>40</v>
      </c>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1">
        <f>IF(P14="","",((1+N14)^12)-1)</f>
        <v>2.2493783618368068E-2</v>
      </c>
      <c r="K5" s="6"/>
      <c r="L5" s="10"/>
      <c r="M5" s="7"/>
      <c r="N5" s="8" t="s">
        <v>33</v>
      </c>
      <c r="O5" s="73">
        <f>Intro!B1</f>
        <v>42998</v>
      </c>
      <c r="P5" s="8"/>
    </row>
    <row r="6" spans="1:20" ht="12.75" customHeight="1" x14ac:dyDescent="0.2">
      <c r="A6" s="2"/>
      <c r="B6" s="2"/>
      <c r="C6" s="2"/>
      <c r="D6" s="3"/>
      <c r="E6" s="2"/>
      <c r="F6" s="2"/>
      <c r="G6" s="4"/>
      <c r="H6" s="5"/>
      <c r="I6" s="3"/>
      <c r="J6" s="71"/>
      <c r="K6" s="6"/>
      <c r="L6" s="10"/>
      <c r="M6" s="7"/>
      <c r="N6" s="8"/>
      <c r="O6" s="8"/>
      <c r="P6" s="8"/>
    </row>
    <row r="7" spans="1:20" ht="12.75" customHeight="1" x14ac:dyDescent="0.2">
      <c r="A7" s="2"/>
      <c r="B7" s="2"/>
      <c r="C7" s="2"/>
      <c r="D7" s="3"/>
      <c r="E7" s="2"/>
      <c r="F7" s="2"/>
      <c r="G7" s="4"/>
      <c r="H7" s="5"/>
      <c r="I7" s="3" t="s">
        <v>42</v>
      </c>
      <c r="J7" s="71"/>
      <c r="K7" s="6"/>
      <c r="L7" s="154">
        <v>42589</v>
      </c>
      <c r="M7" s="9"/>
      <c r="N7" s="96" t="s">
        <v>48</v>
      </c>
      <c r="O7" s="97"/>
      <c r="P7" s="98">
        <f>SUM(P8:P9)</f>
        <v>31619.342566359759</v>
      </c>
    </row>
    <row r="8" spans="1:20" ht="12.75" customHeight="1" x14ac:dyDescent="0.2">
      <c r="A8" s="2"/>
      <c r="B8" s="2"/>
      <c r="C8" s="2"/>
      <c r="D8" s="3"/>
      <c r="E8" s="2"/>
      <c r="F8" s="2"/>
      <c r="G8" s="4"/>
      <c r="H8" s="5"/>
      <c r="I8" s="7" t="s">
        <v>43</v>
      </c>
      <c r="J8" s="8"/>
      <c r="K8" s="8"/>
      <c r="L8" s="92">
        <f>VLOOKUP(O5,J:J,1)</f>
        <v>42985</v>
      </c>
      <c r="M8" s="7"/>
      <c r="N8" s="3"/>
      <c r="O8" s="106" t="s">
        <v>47</v>
      </c>
      <c r="P8" s="107">
        <f>VLOOKUP(L8,J18:P377,7)</f>
        <v>31306.27976867303</v>
      </c>
    </row>
    <row r="9" spans="1:20" ht="12.75" customHeight="1" x14ac:dyDescent="0.2">
      <c r="A9" s="2"/>
      <c r="B9" s="2"/>
      <c r="C9" s="2"/>
      <c r="D9" s="3"/>
      <c r="E9" s="2"/>
      <c r="F9" s="2"/>
      <c r="G9" s="4"/>
      <c r="H9" s="5"/>
      <c r="I9" s="3" t="s">
        <v>46</v>
      </c>
      <c r="J9" s="71"/>
      <c r="K9" s="6"/>
      <c r="L9" s="94">
        <f>EDATE(L7,I14-1)</f>
        <v>46210</v>
      </c>
      <c r="M9" s="7"/>
      <c r="N9" s="95"/>
      <c r="O9" s="108" t="s">
        <v>18</v>
      </c>
      <c r="P9" s="107">
        <f>IF(L7&lt;Intro!B2,IF(P14&lt;7500,P8*(((1+J5)^(2/12))-1),P8*(((1+J5)^(3/12))-1)),IF((L9-L8)&gt;365,P8*0.01,P8*0.005))</f>
        <v>313.06279768673033</v>
      </c>
    </row>
    <row r="10" spans="1:20" ht="12.75" customHeight="1" x14ac:dyDescent="0.2">
      <c r="A10" s="2"/>
      <c r="B10" s="2"/>
      <c r="C10" s="2"/>
      <c r="D10" s="3"/>
      <c r="E10" s="2"/>
      <c r="F10" s="2"/>
      <c r="G10" s="4"/>
      <c r="H10" s="5"/>
      <c r="I10" s="6"/>
      <c r="J10" s="6"/>
      <c r="K10" s="6"/>
      <c r="L10" s="11"/>
      <c r="M10" s="7"/>
      <c r="N10" s="75"/>
      <c r="O10" s="75"/>
      <c r="P10" s="8"/>
    </row>
    <row r="11" spans="1:20" ht="12.75" customHeight="1" x14ac:dyDescent="0.2">
      <c r="A11" s="2"/>
      <c r="B11" s="2"/>
      <c r="C11" s="2"/>
      <c r="D11" s="3"/>
      <c r="E11" s="2"/>
      <c r="F11" s="2"/>
      <c r="G11" s="4"/>
      <c r="H11" s="5"/>
      <c r="I11" s="9"/>
      <c r="J11" s="6"/>
      <c r="K11" s="6"/>
      <c r="L11" s="11"/>
      <c r="M11" s="7"/>
      <c r="N11" s="100" t="s">
        <v>49</v>
      </c>
      <c r="O11" s="101"/>
      <c r="P11" s="102">
        <f>P8+T12</f>
        <v>34514.660000005591</v>
      </c>
    </row>
    <row r="12" spans="1:20" ht="12.75" customHeight="1" thickBot="1" x14ac:dyDescent="0.25">
      <c r="A12" s="2"/>
      <c r="B12" s="2"/>
      <c r="C12" s="2"/>
      <c r="D12" s="3"/>
      <c r="E12" s="2"/>
      <c r="F12" s="2"/>
      <c r="G12" s="4"/>
      <c r="H12" s="5"/>
      <c r="I12" s="6"/>
      <c r="J12" s="6"/>
      <c r="K12" s="6"/>
      <c r="L12" s="11"/>
      <c r="M12" s="7"/>
      <c r="N12" s="8"/>
      <c r="O12" s="8"/>
      <c r="P12" s="8"/>
      <c r="S12" s="167" t="s">
        <v>22</v>
      </c>
      <c r="T12" s="68">
        <f>SUMIF($J:$J,"&gt;"&amp;L8,$N:$N)</f>
        <v>3208.3802313325623</v>
      </c>
    </row>
    <row r="13" spans="1:20" ht="34.5" customHeight="1" x14ac:dyDescent="0.2">
      <c r="A13" s="2"/>
      <c r="B13" s="2"/>
      <c r="C13" s="2"/>
      <c r="D13" s="3"/>
      <c r="E13" s="2"/>
      <c r="F13" s="2"/>
      <c r="G13" s="4"/>
      <c r="H13" s="5"/>
      <c r="I13" s="70" t="s">
        <v>41</v>
      </c>
      <c r="J13" s="13" t="s">
        <v>6</v>
      </c>
      <c r="K13" s="14"/>
      <c r="L13" s="15" t="s">
        <v>3</v>
      </c>
      <c r="M13" s="16" t="s">
        <v>7</v>
      </c>
      <c r="N13" s="17" t="s">
        <v>8</v>
      </c>
      <c r="O13" s="18" t="s">
        <v>9</v>
      </c>
      <c r="P13" s="19" t="s">
        <v>1</v>
      </c>
      <c r="R13" s="61"/>
      <c r="S13" s="167"/>
    </row>
    <row r="14" spans="1:20" ht="12.75" customHeight="1" thickBot="1" x14ac:dyDescent="0.25">
      <c r="A14" s="2"/>
      <c r="B14" s="2"/>
      <c r="C14" s="2"/>
      <c r="D14" s="3"/>
      <c r="E14" s="2"/>
      <c r="F14" s="2"/>
      <c r="G14" s="4"/>
      <c r="H14" s="5"/>
      <c r="I14" s="155">
        <v>120</v>
      </c>
      <c r="J14" s="20"/>
      <c r="K14" s="21"/>
      <c r="L14" s="156">
        <v>325.61</v>
      </c>
      <c r="M14" s="23"/>
      <c r="N14" s="99">
        <f>IF(P14="","",RATE(I14,-L14,P14))</f>
        <v>1.8554299610736541E-3</v>
      </c>
      <c r="O14" s="24"/>
      <c r="P14" s="152">
        <v>35000</v>
      </c>
    </row>
    <row r="15" spans="1:20" ht="12.75" customHeight="1" x14ac:dyDescent="0.2">
      <c r="A15" s="2"/>
      <c r="B15" s="2"/>
      <c r="C15" s="2"/>
      <c r="D15" s="3"/>
      <c r="E15" s="2"/>
      <c r="F15" s="2"/>
      <c r="G15" s="4"/>
      <c r="H15" s="5"/>
      <c r="I15" s="6"/>
      <c r="J15" s="6"/>
      <c r="K15" s="6"/>
      <c r="L15" s="11"/>
      <c r="M15" s="7"/>
      <c r="N15" s="8"/>
      <c r="O15" s="8"/>
      <c r="P15" s="8"/>
    </row>
    <row r="16" spans="1:20" s="32" customFormat="1" ht="21.75" customHeight="1" x14ac:dyDescent="0.2">
      <c r="A16" s="25"/>
      <c r="B16" s="25"/>
      <c r="C16" s="25"/>
      <c r="D16" s="26"/>
      <c r="E16" s="25"/>
      <c r="F16" s="25"/>
      <c r="G16" s="27"/>
      <c r="H16" s="28"/>
      <c r="I16" s="29"/>
      <c r="J16" s="29"/>
      <c r="K16" s="29"/>
      <c r="L16" s="30"/>
      <c r="M16" s="31"/>
      <c r="N16" s="30"/>
      <c r="O16" s="30"/>
      <c r="P16" s="30"/>
    </row>
    <row r="17" spans="1:16" ht="12.75" customHeight="1" x14ac:dyDescent="0.2">
      <c r="A17" s="2"/>
      <c r="B17" s="2"/>
      <c r="C17" s="2"/>
      <c r="D17" s="3"/>
      <c r="E17" s="2"/>
      <c r="F17" s="2"/>
      <c r="G17" s="4"/>
      <c r="H17" s="5"/>
      <c r="I17" s="6"/>
      <c r="J17" s="6"/>
      <c r="K17" s="33"/>
      <c r="L17" s="11"/>
      <c r="M17" s="7"/>
      <c r="N17" s="8"/>
      <c r="O17" s="8"/>
      <c r="P17" s="8"/>
    </row>
    <row r="18" spans="1:16" ht="12.75" customHeight="1" x14ac:dyDescent="0.2">
      <c r="A18" s="2"/>
      <c r="B18" s="2"/>
      <c r="C18" s="2"/>
      <c r="D18" s="3"/>
      <c r="E18" s="34"/>
      <c r="F18" s="35"/>
      <c r="G18" s="2"/>
      <c r="H18" s="36">
        <f t="shared" ref="H18:H81" si="0">I18/12</f>
        <v>8.3333333333333329E-2</v>
      </c>
      <c r="I18" s="37">
        <v>1</v>
      </c>
      <c r="J18" s="72">
        <f>L7</f>
        <v>42589</v>
      </c>
      <c r="K18" s="38">
        <f>IF(J19="",0,J19)</f>
        <v>42620</v>
      </c>
      <c r="L18" s="39">
        <f>IF(J18="","",$L$14)</f>
        <v>325.61</v>
      </c>
      <c r="M18" s="40">
        <f>P14</f>
        <v>35000</v>
      </c>
      <c r="N18" s="40">
        <f t="shared" ref="N18:N81" si="1">IF(I18&lt;&gt;"",$N$14*M18,"")</f>
        <v>64.940048637577888</v>
      </c>
      <c r="O18" s="40">
        <f t="shared" ref="O18:O81" si="2">IF(I18&lt;&gt;"",L18-N18,"")</f>
        <v>260.66995136242213</v>
      </c>
      <c r="P18" s="40">
        <f t="shared" ref="P18:P81" si="3">IF(I18&lt;&gt;"",M18-O18,"")</f>
        <v>34739.330048637581</v>
      </c>
    </row>
    <row r="19" spans="1:16" ht="12.75" customHeight="1" x14ac:dyDescent="0.2">
      <c r="A19" s="2"/>
      <c r="B19" s="2"/>
      <c r="C19" s="2"/>
      <c r="D19" s="41"/>
      <c r="E19" s="42"/>
      <c r="F19" s="43"/>
      <c r="G19" s="2"/>
      <c r="H19" s="36">
        <f t="shared" si="0"/>
        <v>0.16666666666666666</v>
      </c>
      <c r="I19" s="37">
        <f>IF(I18&gt;=$I$14,"",I18+1)</f>
        <v>2</v>
      </c>
      <c r="J19" s="38">
        <f t="shared" ref="J19:J82" si="4">IF(I19="","",EDATE($J$18,I18))</f>
        <v>42620</v>
      </c>
      <c r="K19" s="38">
        <f t="shared" ref="K19:K82" si="5">IF(J20="",0,J20)</f>
        <v>42650</v>
      </c>
      <c r="L19" s="39">
        <f t="shared" ref="L19:L82" si="6">IF(J19="","",$L$14)</f>
        <v>325.61</v>
      </c>
      <c r="M19" s="40">
        <f t="shared" ref="M19:M82" si="7">IF(I19&lt;&gt;"",P18,"")</f>
        <v>34739.330048637581</v>
      </c>
      <c r="N19" s="40">
        <f t="shared" si="1"/>
        <v>64.456393799868451</v>
      </c>
      <c r="O19" s="40">
        <f t="shared" si="2"/>
        <v>261.15360620013155</v>
      </c>
      <c r="P19" s="40">
        <f t="shared" si="3"/>
        <v>34478.176442437449</v>
      </c>
    </row>
    <row r="20" spans="1:16" ht="12.75" customHeight="1" x14ac:dyDescent="0.2">
      <c r="A20" s="2"/>
      <c r="B20" s="2"/>
      <c r="C20" s="2"/>
      <c r="D20" s="41"/>
      <c r="E20" s="42"/>
      <c r="F20" s="44"/>
      <c r="G20" s="2"/>
      <c r="H20" s="36">
        <f t="shared" si="0"/>
        <v>0.25</v>
      </c>
      <c r="I20" s="37">
        <f t="shared" ref="I20:I83" si="8">IF(I19&gt;=$I$14,"",I19+1)</f>
        <v>3</v>
      </c>
      <c r="J20" s="38">
        <f t="shared" si="4"/>
        <v>42650</v>
      </c>
      <c r="K20" s="38">
        <f t="shared" si="5"/>
        <v>42681</v>
      </c>
      <c r="L20" s="39">
        <f t="shared" si="6"/>
        <v>325.61</v>
      </c>
      <c r="M20" s="40">
        <f t="shared" si="7"/>
        <v>34478.176442437449</v>
      </c>
      <c r="N20" s="40">
        <f t="shared" si="1"/>
        <v>63.971841574482291</v>
      </c>
      <c r="O20" s="40">
        <f t="shared" si="2"/>
        <v>261.6381584255177</v>
      </c>
      <c r="P20" s="40">
        <f t="shared" si="3"/>
        <v>34216.538284011935</v>
      </c>
    </row>
    <row r="21" spans="1:16" ht="12.75" customHeight="1" x14ac:dyDescent="0.2">
      <c r="A21" s="2"/>
      <c r="B21" s="2"/>
      <c r="C21" s="2"/>
      <c r="D21" s="41"/>
      <c r="E21" s="42"/>
      <c r="F21" s="42"/>
      <c r="G21" s="2"/>
      <c r="H21" s="36">
        <f t="shared" si="0"/>
        <v>0.33333333333333331</v>
      </c>
      <c r="I21" s="37">
        <f t="shared" si="8"/>
        <v>4</v>
      </c>
      <c r="J21" s="38">
        <f t="shared" si="4"/>
        <v>42681</v>
      </c>
      <c r="K21" s="38">
        <f t="shared" si="5"/>
        <v>42711</v>
      </c>
      <c r="L21" s="39">
        <f t="shared" si="6"/>
        <v>325.61</v>
      </c>
      <c r="M21" s="40">
        <f t="shared" si="7"/>
        <v>34216.538284011935</v>
      </c>
      <c r="N21" s="40">
        <f t="shared" si="1"/>
        <v>63.486390296379454</v>
      </c>
      <c r="O21" s="40">
        <f t="shared" si="2"/>
        <v>262.12360970362056</v>
      </c>
      <c r="P21" s="40">
        <f t="shared" si="3"/>
        <v>33954.414674308311</v>
      </c>
    </row>
    <row r="22" spans="1:16" ht="12.75" customHeight="1" x14ac:dyDescent="0.2">
      <c r="A22" s="2"/>
      <c r="B22" s="2"/>
      <c r="C22" s="2"/>
      <c r="D22" s="3"/>
      <c r="E22" s="2"/>
      <c r="F22" s="45"/>
      <c r="G22" s="2"/>
      <c r="H22" s="36">
        <f t="shared" si="0"/>
        <v>0.41666666666666669</v>
      </c>
      <c r="I22" s="37">
        <f t="shared" si="8"/>
        <v>5</v>
      </c>
      <c r="J22" s="38">
        <f t="shared" si="4"/>
        <v>42711</v>
      </c>
      <c r="K22" s="38">
        <f t="shared" si="5"/>
        <v>42742</v>
      </c>
      <c r="L22" s="39">
        <f t="shared" si="6"/>
        <v>325.61</v>
      </c>
      <c r="M22" s="40">
        <f t="shared" si="7"/>
        <v>33954.414674308311</v>
      </c>
      <c r="N22" s="40">
        <f t="shared" si="1"/>
        <v>63.000038297430578</v>
      </c>
      <c r="O22" s="40">
        <f t="shared" si="2"/>
        <v>262.60996170256942</v>
      </c>
      <c r="P22" s="40">
        <f t="shared" si="3"/>
        <v>33691.804712605743</v>
      </c>
    </row>
    <row r="23" spans="1:16" ht="12.75" customHeight="1" x14ac:dyDescent="0.2">
      <c r="A23" s="2"/>
      <c r="B23" s="2"/>
      <c r="C23" s="2"/>
      <c r="D23" s="41"/>
      <c r="E23" s="42"/>
      <c r="F23" s="46"/>
      <c r="G23" s="2"/>
      <c r="H23" s="36">
        <f t="shared" si="0"/>
        <v>0.5</v>
      </c>
      <c r="I23" s="37">
        <f t="shared" si="8"/>
        <v>6</v>
      </c>
      <c r="J23" s="38">
        <f t="shared" si="4"/>
        <v>42742</v>
      </c>
      <c r="K23" s="38">
        <f t="shared" si="5"/>
        <v>42773</v>
      </c>
      <c r="L23" s="39">
        <f t="shared" si="6"/>
        <v>325.61</v>
      </c>
      <c r="M23" s="40">
        <f t="shared" si="7"/>
        <v>33691.804712605743</v>
      </c>
      <c r="N23" s="40">
        <f t="shared" si="1"/>
        <v>62.512783906411229</v>
      </c>
      <c r="O23" s="40">
        <f t="shared" si="2"/>
        <v>263.09721609358877</v>
      </c>
      <c r="P23" s="40">
        <f t="shared" si="3"/>
        <v>33428.707496512157</v>
      </c>
    </row>
    <row r="24" spans="1:16" ht="12.75" customHeight="1" x14ac:dyDescent="0.2">
      <c r="A24" s="2"/>
      <c r="B24" s="2"/>
      <c r="C24" s="2"/>
      <c r="D24" s="41"/>
      <c r="E24" s="42"/>
      <c r="F24" s="47"/>
      <c r="G24" s="2"/>
      <c r="H24" s="36">
        <f t="shared" si="0"/>
        <v>0.58333333333333337</v>
      </c>
      <c r="I24" s="37">
        <f t="shared" si="8"/>
        <v>7</v>
      </c>
      <c r="J24" s="38">
        <f t="shared" si="4"/>
        <v>42773</v>
      </c>
      <c r="K24" s="38">
        <f t="shared" si="5"/>
        <v>42801</v>
      </c>
      <c r="L24" s="39">
        <f t="shared" si="6"/>
        <v>325.61</v>
      </c>
      <c r="M24" s="40">
        <f t="shared" si="7"/>
        <v>33428.707496512157</v>
      </c>
      <c r="N24" s="40">
        <f t="shared" si="1"/>
        <v>62.024625448996119</v>
      </c>
      <c r="O24" s="40">
        <f t="shared" si="2"/>
        <v>263.58537455100389</v>
      </c>
      <c r="P24" s="40">
        <f t="shared" si="3"/>
        <v>33165.122121961154</v>
      </c>
    </row>
    <row r="25" spans="1:16" ht="12.75" customHeight="1" x14ac:dyDescent="0.2">
      <c r="A25" s="2"/>
      <c r="B25" s="2"/>
      <c r="C25" s="2"/>
      <c r="D25" s="3"/>
      <c r="E25" s="2"/>
      <c r="F25" s="2"/>
      <c r="G25" s="2"/>
      <c r="H25" s="36">
        <f t="shared" si="0"/>
        <v>0.66666666666666663</v>
      </c>
      <c r="I25" s="37">
        <f t="shared" si="8"/>
        <v>8</v>
      </c>
      <c r="J25" s="38">
        <f t="shared" si="4"/>
        <v>42801</v>
      </c>
      <c r="K25" s="38">
        <f t="shared" si="5"/>
        <v>42832</v>
      </c>
      <c r="L25" s="39">
        <f t="shared" si="6"/>
        <v>325.61</v>
      </c>
      <c r="M25" s="40">
        <f t="shared" si="7"/>
        <v>33165.122121961154</v>
      </c>
      <c r="N25" s="40">
        <f t="shared" si="1"/>
        <v>61.535561247753371</v>
      </c>
      <c r="O25" s="40">
        <f t="shared" si="2"/>
        <v>264.07443875224664</v>
      </c>
      <c r="P25" s="40">
        <f t="shared" si="3"/>
        <v>32901.047683208904</v>
      </c>
    </row>
    <row r="26" spans="1:16" ht="12.75" customHeight="1" x14ac:dyDescent="0.2">
      <c r="A26" s="2"/>
      <c r="B26" s="2"/>
      <c r="C26" s="2"/>
      <c r="D26" s="3"/>
      <c r="E26" s="2"/>
      <c r="F26" s="2"/>
      <c r="G26" s="2"/>
      <c r="H26" s="36">
        <f t="shared" si="0"/>
        <v>0.75</v>
      </c>
      <c r="I26" s="37">
        <f t="shared" si="8"/>
        <v>9</v>
      </c>
      <c r="J26" s="38">
        <f t="shared" si="4"/>
        <v>42832</v>
      </c>
      <c r="K26" s="38">
        <f t="shared" si="5"/>
        <v>42862</v>
      </c>
      <c r="L26" s="39">
        <f t="shared" si="6"/>
        <v>325.61</v>
      </c>
      <c r="M26" s="40">
        <f t="shared" si="7"/>
        <v>32901.047683208904</v>
      </c>
      <c r="N26" s="40">
        <f t="shared" si="1"/>
        <v>61.045589622138735</v>
      </c>
      <c r="O26" s="40">
        <f t="shared" si="2"/>
        <v>264.56441037786129</v>
      </c>
      <c r="P26" s="40">
        <f t="shared" si="3"/>
        <v>32636.483272831043</v>
      </c>
    </row>
    <row r="27" spans="1:16" ht="12.75" customHeight="1" x14ac:dyDescent="0.2">
      <c r="A27" s="2"/>
      <c r="B27" s="2"/>
      <c r="C27" s="2"/>
      <c r="D27" s="3" t="s">
        <v>2</v>
      </c>
      <c r="E27" s="2"/>
      <c r="F27" s="8">
        <f>SUM(N18:N834)</f>
        <v>4073.2000000055914</v>
      </c>
      <c r="G27" s="2"/>
      <c r="H27" s="36">
        <f t="shared" si="0"/>
        <v>0.83333333333333337</v>
      </c>
      <c r="I27" s="37">
        <f t="shared" si="8"/>
        <v>10</v>
      </c>
      <c r="J27" s="38">
        <f t="shared" si="4"/>
        <v>42862</v>
      </c>
      <c r="K27" s="38">
        <f t="shared" si="5"/>
        <v>42893</v>
      </c>
      <c r="L27" s="39">
        <f t="shared" si="6"/>
        <v>325.61</v>
      </c>
      <c r="M27" s="40">
        <f t="shared" si="7"/>
        <v>32636.483272831043</v>
      </c>
      <c r="N27" s="40">
        <f t="shared" si="1"/>
        <v>60.554708888489863</v>
      </c>
      <c r="O27" s="40">
        <f t="shared" si="2"/>
        <v>265.05529111151014</v>
      </c>
      <c r="P27" s="40">
        <f t="shared" si="3"/>
        <v>32371.427981719531</v>
      </c>
    </row>
    <row r="28" spans="1:16" ht="12.75" customHeight="1" x14ac:dyDescent="0.2">
      <c r="A28" s="2"/>
      <c r="B28" s="2"/>
      <c r="C28" s="2"/>
      <c r="D28" s="3"/>
      <c r="E28" s="2"/>
      <c r="F28" s="2"/>
      <c r="G28" s="2"/>
      <c r="H28" s="36">
        <f t="shared" si="0"/>
        <v>0.91666666666666663</v>
      </c>
      <c r="I28" s="37">
        <f t="shared" si="8"/>
        <v>11</v>
      </c>
      <c r="J28" s="38">
        <f t="shared" si="4"/>
        <v>42893</v>
      </c>
      <c r="K28" s="38">
        <f t="shared" si="5"/>
        <v>42923</v>
      </c>
      <c r="L28" s="39">
        <f t="shared" si="6"/>
        <v>325.61</v>
      </c>
      <c r="M28" s="40">
        <f t="shared" si="7"/>
        <v>32371.427981719531</v>
      </c>
      <c r="N28" s="40">
        <f t="shared" si="1"/>
        <v>60.062917360020464</v>
      </c>
      <c r="O28" s="40">
        <f t="shared" si="2"/>
        <v>265.54708263997952</v>
      </c>
      <c r="P28" s="40">
        <f t="shared" si="3"/>
        <v>32105.880899079551</v>
      </c>
    </row>
    <row r="29" spans="1:16" ht="12.75" customHeight="1" x14ac:dyDescent="0.2">
      <c r="A29" s="2"/>
      <c r="B29" s="2"/>
      <c r="C29" s="2"/>
      <c r="D29" s="41"/>
      <c r="E29" s="42"/>
      <c r="F29" s="2"/>
      <c r="G29" s="2"/>
      <c r="H29" s="36">
        <f t="shared" si="0"/>
        <v>1</v>
      </c>
      <c r="I29" s="37">
        <f t="shared" si="8"/>
        <v>12</v>
      </c>
      <c r="J29" s="38">
        <f t="shared" si="4"/>
        <v>42923</v>
      </c>
      <c r="K29" s="38">
        <f t="shared" si="5"/>
        <v>42954</v>
      </c>
      <c r="L29" s="39">
        <f t="shared" si="6"/>
        <v>325.61</v>
      </c>
      <c r="M29" s="40">
        <f t="shared" si="7"/>
        <v>32105.880899079551</v>
      </c>
      <c r="N29" s="40">
        <f t="shared" si="1"/>
        <v>59.570213346814548</v>
      </c>
      <c r="O29" s="40">
        <f t="shared" si="2"/>
        <v>266.03978665318544</v>
      </c>
      <c r="P29" s="40">
        <f t="shared" si="3"/>
        <v>31839.841112426366</v>
      </c>
    </row>
    <row r="30" spans="1:16" ht="12.75" customHeight="1" x14ac:dyDescent="0.2">
      <c r="A30" s="2"/>
      <c r="B30" s="2"/>
      <c r="C30" s="2"/>
      <c r="D30" s="3"/>
      <c r="E30" s="2"/>
      <c r="F30" s="2"/>
      <c r="G30" s="2"/>
      <c r="H30" s="36">
        <f t="shared" si="0"/>
        <v>1.0833333333333333</v>
      </c>
      <c r="I30" s="37">
        <f t="shared" si="8"/>
        <v>13</v>
      </c>
      <c r="J30" s="38">
        <f t="shared" si="4"/>
        <v>42954</v>
      </c>
      <c r="K30" s="38">
        <f t="shared" si="5"/>
        <v>42985</v>
      </c>
      <c r="L30" s="39">
        <f t="shared" si="6"/>
        <v>325.61</v>
      </c>
      <c r="M30" s="40">
        <f t="shared" si="7"/>
        <v>31839.841112426366</v>
      </c>
      <c r="N30" s="40">
        <f t="shared" si="1"/>
        <v>59.076595155820584</v>
      </c>
      <c r="O30" s="40">
        <f t="shared" si="2"/>
        <v>266.53340484417942</v>
      </c>
      <c r="P30" s="40">
        <f t="shared" si="3"/>
        <v>31573.307707582186</v>
      </c>
    </row>
    <row r="31" spans="1:16" ht="12.75" customHeight="1" x14ac:dyDescent="0.2">
      <c r="A31" s="2"/>
      <c r="B31" s="2"/>
      <c r="C31" s="2"/>
      <c r="D31" s="3"/>
      <c r="E31" s="2"/>
      <c r="F31" s="2"/>
      <c r="G31" s="2"/>
      <c r="H31" s="36">
        <f t="shared" si="0"/>
        <v>1.1666666666666667</v>
      </c>
      <c r="I31" s="37">
        <f t="shared" si="8"/>
        <v>14</v>
      </c>
      <c r="J31" s="38">
        <f t="shared" si="4"/>
        <v>42985</v>
      </c>
      <c r="K31" s="38">
        <f t="shared" si="5"/>
        <v>43015</v>
      </c>
      <c r="L31" s="39">
        <f t="shared" si="6"/>
        <v>325.61</v>
      </c>
      <c r="M31" s="40">
        <f t="shared" si="7"/>
        <v>31573.307707582186</v>
      </c>
      <c r="N31" s="40">
        <f t="shared" si="1"/>
        <v>58.58206109084572</v>
      </c>
      <c r="O31" s="40">
        <f t="shared" si="2"/>
        <v>267.02793890915427</v>
      </c>
      <c r="P31" s="40">
        <f t="shared" si="3"/>
        <v>31306.27976867303</v>
      </c>
    </row>
    <row r="32" spans="1:16" ht="12.75" customHeight="1" x14ac:dyDescent="0.2">
      <c r="A32" s="2"/>
      <c r="B32" s="2"/>
      <c r="C32" s="2"/>
      <c r="D32" s="3"/>
      <c r="E32" s="2"/>
      <c r="F32" s="2"/>
      <c r="G32" s="4"/>
      <c r="H32" s="36">
        <f t="shared" si="0"/>
        <v>1.25</v>
      </c>
      <c r="I32" s="37">
        <f t="shared" si="8"/>
        <v>15</v>
      </c>
      <c r="J32" s="38">
        <f t="shared" si="4"/>
        <v>43015</v>
      </c>
      <c r="K32" s="38">
        <f t="shared" si="5"/>
        <v>43046</v>
      </c>
      <c r="L32" s="39">
        <f t="shared" si="6"/>
        <v>325.61</v>
      </c>
      <c r="M32" s="40">
        <f t="shared" si="7"/>
        <v>31306.27976867303</v>
      </c>
      <c r="N32" s="40">
        <f t="shared" si="1"/>
        <v>58.086609452549922</v>
      </c>
      <c r="O32" s="40">
        <f t="shared" si="2"/>
        <v>267.52339054745011</v>
      </c>
      <c r="P32" s="40">
        <f t="shared" si="3"/>
        <v>31038.756378125581</v>
      </c>
    </row>
    <row r="33" spans="1:16" ht="12.75" customHeight="1" x14ac:dyDescent="0.2">
      <c r="A33" s="2"/>
      <c r="B33" s="2"/>
      <c r="C33" s="2"/>
      <c r="D33" s="3"/>
      <c r="E33" s="2"/>
      <c r="F33" s="2"/>
      <c r="G33" s="4"/>
      <c r="H33" s="36">
        <f t="shared" si="0"/>
        <v>1.3333333333333333</v>
      </c>
      <c r="I33" s="37">
        <f t="shared" si="8"/>
        <v>16</v>
      </c>
      <c r="J33" s="38">
        <f t="shared" si="4"/>
        <v>43046</v>
      </c>
      <c r="K33" s="38">
        <f t="shared" si="5"/>
        <v>43076</v>
      </c>
      <c r="L33" s="39">
        <f t="shared" si="6"/>
        <v>325.61</v>
      </c>
      <c r="M33" s="40">
        <f t="shared" si="7"/>
        <v>31038.756378125581</v>
      </c>
      <c r="N33" s="40">
        <f t="shared" si="1"/>
        <v>57.590238538440175</v>
      </c>
      <c r="O33" s="40">
        <f t="shared" si="2"/>
        <v>268.01976146155982</v>
      </c>
      <c r="P33" s="40">
        <f t="shared" si="3"/>
        <v>30770.73661666402</v>
      </c>
    </row>
    <row r="34" spans="1:16" ht="12.75" customHeight="1" x14ac:dyDescent="0.2">
      <c r="A34" s="2"/>
      <c r="B34" s="2"/>
      <c r="C34" s="2"/>
      <c r="D34" s="3"/>
      <c r="E34" s="2"/>
      <c r="F34" s="2"/>
      <c r="G34" s="4"/>
      <c r="H34" s="36">
        <f t="shared" si="0"/>
        <v>1.4166666666666667</v>
      </c>
      <c r="I34" s="37">
        <f t="shared" si="8"/>
        <v>17</v>
      </c>
      <c r="J34" s="38">
        <f t="shared" si="4"/>
        <v>43076</v>
      </c>
      <c r="K34" s="38">
        <f t="shared" si="5"/>
        <v>43107</v>
      </c>
      <c r="L34" s="39">
        <f t="shared" si="6"/>
        <v>325.61</v>
      </c>
      <c r="M34" s="40">
        <f t="shared" si="7"/>
        <v>30770.73661666402</v>
      </c>
      <c r="N34" s="40">
        <f t="shared" si="1"/>
        <v>57.092946642864582</v>
      </c>
      <c r="O34" s="40">
        <f t="shared" si="2"/>
        <v>268.51705335713541</v>
      </c>
      <c r="P34" s="40">
        <f t="shared" si="3"/>
        <v>30502.219563306884</v>
      </c>
    </row>
    <row r="35" spans="1:16" ht="12.75" customHeight="1" x14ac:dyDescent="0.2">
      <c r="A35" s="2"/>
      <c r="B35" s="2"/>
      <c r="C35" s="2"/>
      <c r="D35" s="3"/>
      <c r="E35" s="2"/>
      <c r="F35" s="2"/>
      <c r="G35" s="4"/>
      <c r="H35" s="36">
        <f t="shared" si="0"/>
        <v>1.5</v>
      </c>
      <c r="I35" s="37">
        <f t="shared" si="8"/>
        <v>18</v>
      </c>
      <c r="J35" s="38">
        <f t="shared" si="4"/>
        <v>43107</v>
      </c>
      <c r="K35" s="38">
        <f t="shared" si="5"/>
        <v>43138</v>
      </c>
      <c r="L35" s="39">
        <f t="shared" si="6"/>
        <v>325.61</v>
      </c>
      <c r="M35" s="40">
        <f t="shared" si="7"/>
        <v>30502.219563306884</v>
      </c>
      <c r="N35" s="40">
        <f t="shared" si="1"/>
        <v>56.594732057006539</v>
      </c>
      <c r="O35" s="40">
        <f t="shared" si="2"/>
        <v>269.01526794299349</v>
      </c>
      <c r="P35" s="40">
        <f t="shared" si="3"/>
        <v>30233.204295363892</v>
      </c>
    </row>
    <row r="36" spans="1:16" ht="12.75" customHeight="1" x14ac:dyDescent="0.2">
      <c r="A36" s="2"/>
      <c r="B36" s="2"/>
      <c r="C36" s="2"/>
      <c r="D36" s="3"/>
      <c r="E36" s="2"/>
      <c r="F36" s="48"/>
      <c r="G36" s="4"/>
      <c r="H36" s="36">
        <f t="shared" si="0"/>
        <v>1.5833333333333333</v>
      </c>
      <c r="I36" s="37">
        <f t="shared" si="8"/>
        <v>19</v>
      </c>
      <c r="J36" s="38">
        <f t="shared" si="4"/>
        <v>43138</v>
      </c>
      <c r="K36" s="38">
        <f t="shared" si="5"/>
        <v>43166</v>
      </c>
      <c r="L36" s="39">
        <f t="shared" si="6"/>
        <v>325.61</v>
      </c>
      <c r="M36" s="40">
        <f t="shared" si="7"/>
        <v>30233.204295363892</v>
      </c>
      <c r="N36" s="40">
        <f t="shared" si="1"/>
        <v>56.095593068878856</v>
      </c>
      <c r="O36" s="40">
        <f t="shared" si="2"/>
        <v>269.51440693112113</v>
      </c>
      <c r="P36" s="40">
        <f t="shared" si="3"/>
        <v>29963.689888432771</v>
      </c>
    </row>
    <row r="37" spans="1:16" ht="12.75" customHeight="1" x14ac:dyDescent="0.2">
      <c r="A37" s="2"/>
      <c r="B37" s="2"/>
      <c r="C37" s="2"/>
      <c r="D37" s="3"/>
      <c r="E37" s="2"/>
      <c r="F37" s="2"/>
      <c r="G37" s="4"/>
      <c r="H37" s="36">
        <f t="shared" si="0"/>
        <v>1.6666666666666667</v>
      </c>
      <c r="I37" s="37">
        <f t="shared" si="8"/>
        <v>20</v>
      </c>
      <c r="J37" s="38">
        <f t="shared" si="4"/>
        <v>43166</v>
      </c>
      <c r="K37" s="38">
        <f t="shared" si="5"/>
        <v>43197</v>
      </c>
      <c r="L37" s="39">
        <f t="shared" si="6"/>
        <v>325.61</v>
      </c>
      <c r="M37" s="40">
        <f t="shared" si="7"/>
        <v>29963.689888432771</v>
      </c>
      <c r="N37" s="40">
        <f t="shared" si="1"/>
        <v>55.595527963317856</v>
      </c>
      <c r="O37" s="40">
        <f t="shared" si="2"/>
        <v>270.01447203668215</v>
      </c>
      <c r="P37" s="40">
        <f t="shared" si="3"/>
        <v>29693.67541639609</v>
      </c>
    </row>
    <row r="38" spans="1:16" ht="12.75" customHeight="1" x14ac:dyDescent="0.2">
      <c r="A38" s="2"/>
      <c r="B38" s="2"/>
      <c r="C38" s="2"/>
      <c r="D38" s="3"/>
      <c r="E38" s="2"/>
      <c r="F38" s="2"/>
      <c r="G38" s="4"/>
      <c r="H38" s="36">
        <f t="shared" si="0"/>
        <v>1.75</v>
      </c>
      <c r="I38" s="37">
        <f t="shared" si="8"/>
        <v>21</v>
      </c>
      <c r="J38" s="38">
        <f t="shared" si="4"/>
        <v>43197</v>
      </c>
      <c r="K38" s="38">
        <f t="shared" si="5"/>
        <v>43227</v>
      </c>
      <c r="L38" s="39">
        <f t="shared" si="6"/>
        <v>325.61</v>
      </c>
      <c r="M38" s="40">
        <f t="shared" si="7"/>
        <v>29693.67541639609</v>
      </c>
      <c r="N38" s="40">
        <f t="shared" si="1"/>
        <v>55.094535021977514</v>
      </c>
      <c r="O38" s="40">
        <f t="shared" si="2"/>
        <v>270.51546497802252</v>
      </c>
      <c r="P38" s="40">
        <f t="shared" si="3"/>
        <v>29423.159951418067</v>
      </c>
    </row>
    <row r="39" spans="1:16" ht="12.75" customHeight="1" x14ac:dyDescent="0.2">
      <c r="A39" s="2"/>
      <c r="B39" s="2"/>
      <c r="C39" s="2"/>
      <c r="D39" s="3"/>
      <c r="E39" s="2"/>
      <c r="F39" s="2"/>
      <c r="G39" s="4"/>
      <c r="H39" s="36">
        <f t="shared" si="0"/>
        <v>1.8333333333333333</v>
      </c>
      <c r="I39" s="37">
        <f t="shared" si="8"/>
        <v>22</v>
      </c>
      <c r="J39" s="38">
        <f t="shared" si="4"/>
        <v>43227</v>
      </c>
      <c r="K39" s="38">
        <f t="shared" si="5"/>
        <v>43258</v>
      </c>
      <c r="L39" s="39">
        <f t="shared" si="6"/>
        <v>325.61</v>
      </c>
      <c r="M39" s="40">
        <f t="shared" si="7"/>
        <v>29423.159951418067</v>
      </c>
      <c r="N39" s="40">
        <f t="shared" si="1"/>
        <v>54.592612523323524</v>
      </c>
      <c r="O39" s="40">
        <f t="shared" si="2"/>
        <v>271.0173874766765</v>
      </c>
      <c r="P39" s="40">
        <f t="shared" si="3"/>
        <v>29152.14256394139</v>
      </c>
    </row>
    <row r="40" spans="1:16" ht="12.75" customHeight="1" x14ac:dyDescent="0.2">
      <c r="A40" s="2"/>
      <c r="B40" s="2"/>
      <c r="C40" s="2"/>
      <c r="D40" s="3"/>
      <c r="E40" s="2"/>
      <c r="F40" s="2"/>
      <c r="G40" s="4"/>
      <c r="H40" s="36">
        <f t="shared" si="0"/>
        <v>1.9166666666666667</v>
      </c>
      <c r="I40" s="37">
        <f t="shared" si="8"/>
        <v>23</v>
      </c>
      <c r="J40" s="38">
        <f t="shared" si="4"/>
        <v>43258</v>
      </c>
      <c r="K40" s="38">
        <f t="shared" si="5"/>
        <v>43288</v>
      </c>
      <c r="L40" s="39">
        <f t="shared" si="6"/>
        <v>325.61</v>
      </c>
      <c r="M40" s="40">
        <f t="shared" si="7"/>
        <v>29152.14256394139</v>
      </c>
      <c r="N40" s="40">
        <f t="shared" si="1"/>
        <v>54.089758742627389</v>
      </c>
      <c r="O40" s="40">
        <f t="shared" si="2"/>
        <v>271.52024125737262</v>
      </c>
      <c r="P40" s="40">
        <f t="shared" si="3"/>
        <v>28880.622322684016</v>
      </c>
    </row>
    <row r="41" spans="1:16" ht="12.75" customHeight="1" x14ac:dyDescent="0.2">
      <c r="A41" s="2"/>
      <c r="B41" s="2"/>
      <c r="C41" s="2"/>
      <c r="D41" s="3"/>
      <c r="E41" s="2"/>
      <c r="F41" s="2"/>
      <c r="G41" s="4"/>
      <c r="H41" s="36">
        <f t="shared" si="0"/>
        <v>2</v>
      </c>
      <c r="I41" s="37">
        <f t="shared" si="8"/>
        <v>24</v>
      </c>
      <c r="J41" s="38">
        <f t="shared" si="4"/>
        <v>43288</v>
      </c>
      <c r="K41" s="38">
        <f t="shared" si="5"/>
        <v>43319</v>
      </c>
      <c r="L41" s="39">
        <f t="shared" si="6"/>
        <v>325.61</v>
      </c>
      <c r="M41" s="40">
        <f t="shared" si="7"/>
        <v>28880.622322684016</v>
      </c>
      <c r="N41" s="40">
        <f t="shared" si="1"/>
        <v>53.585971951960509</v>
      </c>
      <c r="O41" s="40">
        <f t="shared" si="2"/>
        <v>272.0240280480395</v>
      </c>
      <c r="P41" s="40">
        <f t="shared" si="3"/>
        <v>28608.598294635976</v>
      </c>
    </row>
    <row r="42" spans="1:16" ht="12.75" customHeight="1" x14ac:dyDescent="0.2">
      <c r="A42" s="2"/>
      <c r="B42" s="2"/>
      <c r="C42" s="2"/>
      <c r="D42" s="3"/>
      <c r="E42" s="2"/>
      <c r="F42" s="2"/>
      <c r="G42" s="4"/>
      <c r="H42" s="36">
        <f t="shared" si="0"/>
        <v>2.0833333333333335</v>
      </c>
      <c r="I42" s="37">
        <f t="shared" si="8"/>
        <v>25</v>
      </c>
      <c r="J42" s="38">
        <f t="shared" si="4"/>
        <v>43319</v>
      </c>
      <c r="K42" s="38">
        <f t="shared" si="5"/>
        <v>43350</v>
      </c>
      <c r="L42" s="39">
        <f t="shared" si="6"/>
        <v>325.61</v>
      </c>
      <c r="M42" s="40">
        <f t="shared" si="7"/>
        <v>28608.598294635976</v>
      </c>
      <c r="N42" s="40">
        <f t="shared" si="1"/>
        <v>53.081250420188233</v>
      </c>
      <c r="O42" s="40">
        <f t="shared" si="2"/>
        <v>272.5287495798118</v>
      </c>
      <c r="P42" s="40">
        <f t="shared" si="3"/>
        <v>28336.069545056165</v>
      </c>
    </row>
    <row r="43" spans="1:16" ht="12.75" customHeight="1" x14ac:dyDescent="0.2">
      <c r="A43" s="2"/>
      <c r="B43" s="2"/>
      <c r="C43" s="2"/>
      <c r="D43" s="3"/>
      <c r="E43" s="2"/>
      <c r="F43" s="2"/>
      <c r="G43" s="4"/>
      <c r="H43" s="36">
        <f t="shared" si="0"/>
        <v>2.1666666666666665</v>
      </c>
      <c r="I43" s="37">
        <f t="shared" si="8"/>
        <v>26</v>
      </c>
      <c r="J43" s="38">
        <f t="shared" si="4"/>
        <v>43350</v>
      </c>
      <c r="K43" s="38">
        <f t="shared" si="5"/>
        <v>43380</v>
      </c>
      <c r="L43" s="39">
        <f t="shared" si="6"/>
        <v>325.61</v>
      </c>
      <c r="M43" s="40">
        <f t="shared" si="7"/>
        <v>28336.069545056165</v>
      </c>
      <c r="N43" s="40">
        <f t="shared" si="1"/>
        <v>52.575592412963914</v>
      </c>
      <c r="O43" s="40">
        <f t="shared" si="2"/>
        <v>273.03440758703607</v>
      </c>
      <c r="P43" s="40">
        <f t="shared" si="3"/>
        <v>28063.035137469131</v>
      </c>
    </row>
    <row r="44" spans="1:16" ht="12.75" customHeight="1" x14ac:dyDescent="0.2">
      <c r="A44" s="2"/>
      <c r="B44" s="2"/>
      <c r="C44" s="2"/>
      <c r="D44" s="3"/>
      <c r="E44" s="2"/>
      <c r="F44" s="2"/>
      <c r="G44" s="4"/>
      <c r="H44" s="36">
        <f t="shared" si="0"/>
        <v>2.25</v>
      </c>
      <c r="I44" s="37">
        <f t="shared" si="8"/>
        <v>27</v>
      </c>
      <c r="J44" s="38">
        <f t="shared" si="4"/>
        <v>43380</v>
      </c>
      <c r="K44" s="38">
        <f t="shared" si="5"/>
        <v>43411</v>
      </c>
      <c r="L44" s="39">
        <f t="shared" si="6"/>
        <v>325.61</v>
      </c>
      <c r="M44" s="40">
        <f t="shared" si="7"/>
        <v>28063.035137469131</v>
      </c>
      <c r="N44" s="40">
        <f t="shared" si="1"/>
        <v>52.068996192722935</v>
      </c>
      <c r="O44" s="40">
        <f t="shared" si="2"/>
        <v>273.54100380727709</v>
      </c>
      <c r="P44" s="40">
        <f t="shared" si="3"/>
        <v>27789.494133661854</v>
      </c>
    </row>
    <row r="45" spans="1:16" ht="12.75" customHeight="1" x14ac:dyDescent="0.2">
      <c r="A45" s="2"/>
      <c r="B45" s="2"/>
      <c r="C45" s="2"/>
      <c r="D45" s="3"/>
      <c r="E45" s="2"/>
      <c r="F45" s="2"/>
      <c r="G45" s="4"/>
      <c r="H45" s="36">
        <f t="shared" si="0"/>
        <v>2.3333333333333335</v>
      </c>
      <c r="I45" s="37">
        <f t="shared" si="8"/>
        <v>28</v>
      </c>
      <c r="J45" s="38">
        <f t="shared" si="4"/>
        <v>43411</v>
      </c>
      <c r="K45" s="38">
        <f t="shared" si="5"/>
        <v>43441</v>
      </c>
      <c r="L45" s="39">
        <f t="shared" si="6"/>
        <v>325.61</v>
      </c>
      <c r="M45" s="40">
        <f t="shared" si="7"/>
        <v>27789.494133661854</v>
      </c>
      <c r="N45" s="40">
        <f t="shared" si="1"/>
        <v>51.561460018676755</v>
      </c>
      <c r="O45" s="40">
        <f t="shared" si="2"/>
        <v>274.04853998132324</v>
      </c>
      <c r="P45" s="40">
        <f t="shared" si="3"/>
        <v>27515.445593680532</v>
      </c>
    </row>
    <row r="46" spans="1:16" ht="12.75" customHeight="1" x14ac:dyDescent="0.2">
      <c r="A46" s="2"/>
      <c r="B46" s="2"/>
      <c r="C46" s="2"/>
      <c r="D46" s="3"/>
      <c r="E46" s="2"/>
      <c r="F46" s="2"/>
      <c r="G46" s="4"/>
      <c r="H46" s="36">
        <f t="shared" si="0"/>
        <v>2.4166666666666665</v>
      </c>
      <c r="I46" s="37">
        <f t="shared" si="8"/>
        <v>29</v>
      </c>
      <c r="J46" s="38">
        <f t="shared" si="4"/>
        <v>43441</v>
      </c>
      <c r="K46" s="38">
        <f t="shared" si="5"/>
        <v>43472</v>
      </c>
      <c r="L46" s="39">
        <f t="shared" si="6"/>
        <v>325.61</v>
      </c>
      <c r="M46" s="40">
        <f t="shared" si="7"/>
        <v>27515.445593680532</v>
      </c>
      <c r="N46" s="40">
        <f t="shared" si="1"/>
        <v>51.052982146806912</v>
      </c>
      <c r="O46" s="40">
        <f t="shared" si="2"/>
        <v>274.55701785319309</v>
      </c>
      <c r="P46" s="40">
        <f t="shared" si="3"/>
        <v>27240.888575827339</v>
      </c>
    </row>
    <row r="47" spans="1:16" ht="12.75" customHeight="1" x14ac:dyDescent="0.2">
      <c r="A47" s="2"/>
      <c r="B47" s="2"/>
      <c r="C47" s="2"/>
      <c r="D47" s="3"/>
      <c r="E47" s="2"/>
      <c r="F47" s="2"/>
      <c r="G47" s="4"/>
      <c r="H47" s="36">
        <f t="shared" si="0"/>
        <v>2.5</v>
      </c>
      <c r="I47" s="37">
        <f t="shared" si="8"/>
        <v>30</v>
      </c>
      <c r="J47" s="38">
        <f t="shared" si="4"/>
        <v>43472</v>
      </c>
      <c r="K47" s="38">
        <f t="shared" si="5"/>
        <v>43503</v>
      </c>
      <c r="L47" s="39">
        <f t="shared" si="6"/>
        <v>325.61</v>
      </c>
      <c r="M47" s="40">
        <f t="shared" si="7"/>
        <v>27240.888575827339</v>
      </c>
      <c r="N47" s="40">
        <f t="shared" si="1"/>
        <v>50.543560829859068</v>
      </c>
      <c r="O47" s="40">
        <f t="shared" si="2"/>
        <v>275.06643917014094</v>
      </c>
      <c r="P47" s="40">
        <f t="shared" si="3"/>
        <v>26965.8221366572</v>
      </c>
    </row>
    <row r="48" spans="1:16" ht="12.75" customHeight="1" x14ac:dyDescent="0.2">
      <c r="A48" s="2"/>
      <c r="B48" s="2"/>
      <c r="C48" s="2"/>
      <c r="D48" s="3"/>
      <c r="E48" s="2"/>
      <c r="F48" s="2"/>
      <c r="G48" s="4"/>
      <c r="H48" s="36">
        <f t="shared" si="0"/>
        <v>2.5833333333333335</v>
      </c>
      <c r="I48" s="37">
        <f t="shared" si="8"/>
        <v>31</v>
      </c>
      <c r="J48" s="38">
        <f t="shared" si="4"/>
        <v>43503</v>
      </c>
      <c r="K48" s="38">
        <f t="shared" si="5"/>
        <v>43531</v>
      </c>
      <c r="L48" s="39">
        <f t="shared" si="6"/>
        <v>325.61</v>
      </c>
      <c r="M48" s="40">
        <f t="shared" si="7"/>
        <v>26965.8221366572</v>
      </c>
      <c r="N48" s="40">
        <f t="shared" si="1"/>
        <v>50.03319431733695</v>
      </c>
      <c r="O48" s="40">
        <f t="shared" si="2"/>
        <v>275.57680568266306</v>
      </c>
      <c r="P48" s="40">
        <f t="shared" si="3"/>
        <v>26690.245330974536</v>
      </c>
    </row>
    <row r="49" spans="1:17" ht="12.75" customHeight="1" x14ac:dyDescent="0.2">
      <c r="A49" s="2"/>
      <c r="B49" s="2"/>
      <c r="C49" s="2"/>
      <c r="D49" s="3"/>
      <c r="E49" s="2"/>
      <c r="F49" s="2"/>
      <c r="G49" s="4"/>
      <c r="H49" s="36">
        <f t="shared" si="0"/>
        <v>2.6666666666666665</v>
      </c>
      <c r="I49" s="37">
        <f t="shared" si="8"/>
        <v>32</v>
      </c>
      <c r="J49" s="38">
        <f t="shared" si="4"/>
        <v>43531</v>
      </c>
      <c r="K49" s="38">
        <f t="shared" si="5"/>
        <v>43562</v>
      </c>
      <c r="L49" s="39">
        <f t="shared" si="6"/>
        <v>325.61</v>
      </c>
      <c r="M49" s="40">
        <f t="shared" si="7"/>
        <v>26690.245330974536</v>
      </c>
      <c r="N49" s="40">
        <f t="shared" si="1"/>
        <v>49.521880855496363</v>
      </c>
      <c r="O49" s="40">
        <f t="shared" si="2"/>
        <v>276.08811914450365</v>
      </c>
      <c r="P49" s="40">
        <f t="shared" si="3"/>
        <v>26414.157211830032</v>
      </c>
    </row>
    <row r="50" spans="1:17" ht="12.75" customHeight="1" x14ac:dyDescent="0.2">
      <c r="A50" s="2"/>
      <c r="B50" s="2"/>
      <c r="C50" s="2"/>
      <c r="D50" s="3"/>
      <c r="E50" s="2"/>
      <c r="F50" s="2"/>
      <c r="G50" s="4"/>
      <c r="H50" s="36">
        <f t="shared" si="0"/>
        <v>2.75</v>
      </c>
      <c r="I50" s="37">
        <f t="shared" si="8"/>
        <v>33</v>
      </c>
      <c r="J50" s="38">
        <f t="shared" si="4"/>
        <v>43562</v>
      </c>
      <c r="K50" s="38">
        <f t="shared" si="5"/>
        <v>43592</v>
      </c>
      <c r="L50" s="39">
        <f t="shared" si="6"/>
        <v>325.61</v>
      </c>
      <c r="M50" s="40">
        <f t="shared" si="7"/>
        <v>26414.157211830032</v>
      </c>
      <c r="N50" s="40">
        <f t="shared" si="1"/>
        <v>49.009618687339177</v>
      </c>
      <c r="O50" s="40">
        <f t="shared" si="2"/>
        <v>276.60038131266083</v>
      </c>
      <c r="P50" s="40">
        <f t="shared" si="3"/>
        <v>26137.556830517373</v>
      </c>
    </row>
    <row r="51" spans="1:17" ht="12.75" customHeight="1" x14ac:dyDescent="0.2">
      <c r="A51" s="2"/>
      <c r="B51" s="2"/>
      <c r="C51" s="2"/>
      <c r="D51" s="3"/>
      <c r="E51" s="2"/>
      <c r="F51" s="2"/>
      <c r="G51" s="4"/>
      <c r="H51" s="36">
        <f t="shared" si="0"/>
        <v>2.8333333333333335</v>
      </c>
      <c r="I51" s="37">
        <f t="shared" si="8"/>
        <v>34</v>
      </c>
      <c r="J51" s="38">
        <f t="shared" si="4"/>
        <v>43592</v>
      </c>
      <c r="K51" s="38">
        <f t="shared" si="5"/>
        <v>43623</v>
      </c>
      <c r="L51" s="39">
        <f t="shared" si="6"/>
        <v>325.61</v>
      </c>
      <c r="M51" s="40">
        <f t="shared" si="7"/>
        <v>26137.556830517373</v>
      </c>
      <c r="N51" s="40">
        <f t="shared" si="1"/>
        <v>48.49640605260727</v>
      </c>
      <c r="O51" s="40">
        <f t="shared" si="2"/>
        <v>277.11359394739276</v>
      </c>
      <c r="P51" s="40">
        <f t="shared" si="3"/>
        <v>25860.443236569979</v>
      </c>
    </row>
    <row r="52" spans="1:17" ht="12.75" customHeight="1" x14ac:dyDescent="0.2">
      <c r="A52" s="2"/>
      <c r="B52" s="2"/>
      <c r="C52" s="2"/>
      <c r="D52" s="3"/>
      <c r="E52" s="2"/>
      <c r="F52" s="2"/>
      <c r="G52" s="4"/>
      <c r="H52" s="36">
        <f t="shared" si="0"/>
        <v>2.9166666666666665</v>
      </c>
      <c r="I52" s="37">
        <f t="shared" si="8"/>
        <v>35</v>
      </c>
      <c r="J52" s="38">
        <f t="shared" si="4"/>
        <v>43623</v>
      </c>
      <c r="K52" s="38">
        <f t="shared" si="5"/>
        <v>43653</v>
      </c>
      <c r="L52" s="39">
        <f t="shared" si="6"/>
        <v>325.61</v>
      </c>
      <c r="M52" s="40">
        <f t="shared" si="7"/>
        <v>25860.443236569979</v>
      </c>
      <c r="N52" s="40">
        <f t="shared" si="1"/>
        <v>47.982241187776481</v>
      </c>
      <c r="O52" s="40">
        <f t="shared" si="2"/>
        <v>277.62775881222353</v>
      </c>
      <c r="P52" s="40">
        <f t="shared" si="3"/>
        <v>25582.815477757755</v>
      </c>
    </row>
    <row r="53" spans="1:17" ht="12.75" customHeight="1" x14ac:dyDescent="0.2">
      <c r="A53" s="2"/>
      <c r="B53" s="2"/>
      <c r="C53" s="2"/>
      <c r="D53" s="3"/>
      <c r="E53" s="2"/>
      <c r="F53" s="2"/>
      <c r="G53" s="4"/>
      <c r="H53" s="36">
        <f t="shared" si="0"/>
        <v>3</v>
      </c>
      <c r="I53" s="37">
        <f t="shared" si="8"/>
        <v>36</v>
      </c>
      <c r="J53" s="38">
        <f t="shared" si="4"/>
        <v>43653</v>
      </c>
      <c r="K53" s="38">
        <f t="shared" si="5"/>
        <v>43684</v>
      </c>
      <c r="L53" s="39">
        <f t="shared" si="6"/>
        <v>325.61</v>
      </c>
      <c r="M53" s="40">
        <f t="shared" si="7"/>
        <v>25582.815477757755</v>
      </c>
      <c r="N53" s="40">
        <f t="shared" si="1"/>
        <v>47.467122326050543</v>
      </c>
      <c r="O53" s="40">
        <f t="shared" si="2"/>
        <v>278.14287767394944</v>
      </c>
      <c r="P53" s="40">
        <f t="shared" si="3"/>
        <v>25304.672600083806</v>
      </c>
    </row>
    <row r="54" spans="1:17" ht="12.75" customHeight="1" x14ac:dyDescent="0.2">
      <c r="A54" s="2"/>
      <c r="B54" s="2"/>
      <c r="C54" s="2"/>
      <c r="D54" s="3"/>
      <c r="E54" s="2"/>
      <c r="F54" s="2"/>
      <c r="G54" s="4"/>
      <c r="H54" s="36">
        <f t="shared" si="0"/>
        <v>3.0833333333333335</v>
      </c>
      <c r="I54" s="37">
        <f t="shared" si="8"/>
        <v>37</v>
      </c>
      <c r="J54" s="38">
        <f t="shared" si="4"/>
        <v>43684</v>
      </c>
      <c r="K54" s="38">
        <f t="shared" si="5"/>
        <v>43715</v>
      </c>
      <c r="L54" s="39">
        <f t="shared" si="6"/>
        <v>325.61</v>
      </c>
      <c r="M54" s="40">
        <f t="shared" si="7"/>
        <v>25304.672600083806</v>
      </c>
      <c r="N54" s="40">
        <f t="shared" si="1"/>
        <v>46.951047697355058</v>
      </c>
      <c r="O54" s="40">
        <f t="shared" si="2"/>
        <v>278.65895230264493</v>
      </c>
      <c r="P54" s="40">
        <f t="shared" si="3"/>
        <v>25026.013647781161</v>
      </c>
    </row>
    <row r="55" spans="1:17" ht="12.75" customHeight="1" x14ac:dyDescent="0.2">
      <c r="A55" s="2"/>
      <c r="B55" s="2"/>
      <c r="C55" s="2"/>
      <c r="D55" s="3"/>
      <c r="E55" s="2"/>
      <c r="F55" s="2"/>
      <c r="G55" s="4"/>
      <c r="H55" s="36">
        <f t="shared" si="0"/>
        <v>3.1666666666666665</v>
      </c>
      <c r="I55" s="37">
        <f t="shared" si="8"/>
        <v>38</v>
      </c>
      <c r="J55" s="38">
        <f t="shared" si="4"/>
        <v>43715</v>
      </c>
      <c r="K55" s="38">
        <f t="shared" si="5"/>
        <v>43745</v>
      </c>
      <c r="L55" s="39">
        <f t="shared" si="6"/>
        <v>325.61</v>
      </c>
      <c r="M55" s="40">
        <f t="shared" si="7"/>
        <v>25026.013647781161</v>
      </c>
      <c r="N55" s="40">
        <f t="shared" si="1"/>
        <v>46.434015528331336</v>
      </c>
      <c r="O55" s="40">
        <f t="shared" si="2"/>
        <v>279.1759844716687</v>
      </c>
      <c r="P55" s="40">
        <f t="shared" si="3"/>
        <v>24746.837663309492</v>
      </c>
    </row>
    <row r="56" spans="1:17" ht="12.75" customHeight="1" x14ac:dyDescent="0.2">
      <c r="A56" s="2"/>
      <c r="B56" s="2"/>
      <c r="C56" s="2"/>
      <c r="D56" s="3"/>
      <c r="E56" s="2"/>
      <c r="F56" s="2"/>
      <c r="G56" s="4"/>
      <c r="H56" s="36">
        <f t="shared" si="0"/>
        <v>3.25</v>
      </c>
      <c r="I56" s="37">
        <f t="shared" si="8"/>
        <v>39</v>
      </c>
      <c r="J56" s="38">
        <f t="shared" si="4"/>
        <v>43745</v>
      </c>
      <c r="K56" s="38">
        <f t="shared" si="5"/>
        <v>43776</v>
      </c>
      <c r="L56" s="39">
        <f t="shared" si="6"/>
        <v>325.61</v>
      </c>
      <c r="M56" s="40">
        <f t="shared" si="7"/>
        <v>24746.837663309492</v>
      </c>
      <c r="N56" s="40">
        <f t="shared" si="1"/>
        <v>45.91602404233037</v>
      </c>
      <c r="O56" s="40">
        <f t="shared" si="2"/>
        <v>279.69397595766964</v>
      </c>
      <c r="P56" s="40">
        <f t="shared" si="3"/>
        <v>24467.143687351821</v>
      </c>
    </row>
    <row r="57" spans="1:17" ht="12.75" customHeight="1" x14ac:dyDescent="0.2">
      <c r="A57" s="2"/>
      <c r="B57" s="2"/>
      <c r="C57" s="2"/>
      <c r="D57" s="3"/>
      <c r="E57" s="2"/>
      <c r="F57" s="2"/>
      <c r="G57" s="4"/>
      <c r="H57" s="36">
        <f t="shared" si="0"/>
        <v>3.3333333333333335</v>
      </c>
      <c r="I57" s="37">
        <f t="shared" si="8"/>
        <v>40</v>
      </c>
      <c r="J57" s="38">
        <f t="shared" si="4"/>
        <v>43776</v>
      </c>
      <c r="K57" s="38">
        <f t="shared" si="5"/>
        <v>43806</v>
      </c>
      <c r="L57" s="39">
        <f t="shared" si="6"/>
        <v>325.61</v>
      </c>
      <c r="M57" s="40">
        <f t="shared" si="7"/>
        <v>24467.143687351821</v>
      </c>
      <c r="N57" s="40">
        <f t="shared" si="1"/>
        <v>45.397071459406689</v>
      </c>
      <c r="O57" s="40">
        <f t="shared" si="2"/>
        <v>280.21292854059334</v>
      </c>
      <c r="P57" s="40">
        <f t="shared" si="3"/>
        <v>24186.930758811228</v>
      </c>
    </row>
    <row r="58" spans="1:17" ht="12.75" customHeight="1" x14ac:dyDescent="0.2">
      <c r="A58" s="2"/>
      <c r="B58" s="2"/>
      <c r="C58" s="2"/>
      <c r="D58" s="3"/>
      <c r="E58" s="2"/>
      <c r="F58" s="2"/>
      <c r="G58" s="4"/>
      <c r="H58" s="36">
        <f t="shared" si="0"/>
        <v>3.4166666666666665</v>
      </c>
      <c r="I58" s="37">
        <f t="shared" si="8"/>
        <v>41</v>
      </c>
      <c r="J58" s="38">
        <f t="shared" si="4"/>
        <v>43806</v>
      </c>
      <c r="K58" s="38">
        <f t="shared" si="5"/>
        <v>43837</v>
      </c>
      <c r="L58" s="39">
        <f t="shared" si="6"/>
        <v>325.61</v>
      </c>
      <c r="M58" s="40">
        <f t="shared" si="7"/>
        <v>24186.930758811228</v>
      </c>
      <c r="N58" s="40">
        <f t="shared" si="1"/>
        <v>44.877155996312283</v>
      </c>
      <c r="O58" s="40">
        <f t="shared" si="2"/>
        <v>280.73284400368772</v>
      </c>
      <c r="P58" s="40">
        <f t="shared" si="3"/>
        <v>23906.197914807541</v>
      </c>
    </row>
    <row r="59" spans="1:17" ht="12.75" customHeight="1" x14ac:dyDescent="0.2">
      <c r="A59" s="2"/>
      <c r="B59" s="2"/>
      <c r="C59" s="2"/>
      <c r="D59" s="3"/>
      <c r="E59" s="2"/>
      <c r="F59" s="2"/>
      <c r="G59" s="4"/>
      <c r="H59" s="36">
        <f t="shared" si="0"/>
        <v>3.5</v>
      </c>
      <c r="I59" s="37">
        <f t="shared" si="8"/>
        <v>42</v>
      </c>
      <c r="J59" s="38">
        <f t="shared" si="4"/>
        <v>43837</v>
      </c>
      <c r="K59" s="38">
        <f t="shared" si="5"/>
        <v>43868</v>
      </c>
      <c r="L59" s="39">
        <f t="shared" si="6"/>
        <v>325.61</v>
      </c>
      <c r="M59" s="40">
        <f t="shared" si="7"/>
        <v>23906.197914807541</v>
      </c>
      <c r="N59" s="40">
        <f t="shared" si="1"/>
        <v>44.356275866490428</v>
      </c>
      <c r="O59" s="40">
        <f t="shared" si="2"/>
        <v>281.25372413350959</v>
      </c>
      <c r="P59" s="40">
        <f t="shared" si="3"/>
        <v>23624.944190674032</v>
      </c>
    </row>
    <row r="60" spans="1:17" ht="12.75" customHeight="1" x14ac:dyDescent="0.2">
      <c r="A60" s="2"/>
      <c r="B60" s="2"/>
      <c r="C60" s="2"/>
      <c r="D60" s="3"/>
      <c r="E60" s="2"/>
      <c r="F60" s="2"/>
      <c r="G60" s="4"/>
      <c r="H60" s="36">
        <f t="shared" si="0"/>
        <v>3.5833333333333335</v>
      </c>
      <c r="I60" s="37">
        <f t="shared" si="8"/>
        <v>43</v>
      </c>
      <c r="J60" s="38">
        <f t="shared" si="4"/>
        <v>43868</v>
      </c>
      <c r="K60" s="38">
        <f t="shared" si="5"/>
        <v>43897</v>
      </c>
      <c r="L60" s="39">
        <f t="shared" si="6"/>
        <v>325.61</v>
      </c>
      <c r="M60" s="40">
        <f t="shared" si="7"/>
        <v>23624.944190674032</v>
      </c>
      <c r="N60" s="40">
        <f t="shared" si="1"/>
        <v>43.834429280069571</v>
      </c>
      <c r="O60" s="40">
        <f t="shared" si="2"/>
        <v>281.77557071993044</v>
      </c>
      <c r="P60" s="40">
        <f t="shared" si="3"/>
        <v>23343.1686199541</v>
      </c>
    </row>
    <row r="61" spans="1:17" ht="12.75" customHeight="1" x14ac:dyDescent="0.2">
      <c r="A61" s="2"/>
      <c r="B61" s="2"/>
      <c r="C61" s="2"/>
      <c r="D61" s="3"/>
      <c r="E61" s="2"/>
      <c r="F61" s="2"/>
      <c r="G61" s="4"/>
      <c r="H61" s="36">
        <f t="shared" si="0"/>
        <v>3.6666666666666665</v>
      </c>
      <c r="I61" s="37">
        <f t="shared" si="8"/>
        <v>44</v>
      </c>
      <c r="J61" s="38">
        <f t="shared" si="4"/>
        <v>43897</v>
      </c>
      <c r="K61" s="38">
        <f t="shared" si="5"/>
        <v>43928</v>
      </c>
      <c r="L61" s="39">
        <f t="shared" si="6"/>
        <v>325.61</v>
      </c>
      <c r="M61" s="40">
        <f t="shared" si="7"/>
        <v>23343.1686199541</v>
      </c>
      <c r="N61" s="40">
        <f t="shared" si="1"/>
        <v>43.311614443857181</v>
      </c>
      <c r="O61" s="40">
        <f t="shared" si="2"/>
        <v>282.29838555614282</v>
      </c>
      <c r="P61" s="40">
        <f t="shared" si="3"/>
        <v>23060.870234397957</v>
      </c>
    </row>
    <row r="62" spans="1:17" ht="12.75" customHeight="1" x14ac:dyDescent="0.2">
      <c r="A62" s="2"/>
      <c r="B62" s="2"/>
      <c r="C62" s="2"/>
      <c r="D62" s="3"/>
      <c r="E62" s="2"/>
      <c r="F62" s="2"/>
      <c r="G62" s="4"/>
      <c r="H62" s="36">
        <f t="shared" si="0"/>
        <v>3.75</v>
      </c>
      <c r="I62" s="37">
        <f t="shared" si="8"/>
        <v>45</v>
      </c>
      <c r="J62" s="38">
        <f t="shared" si="4"/>
        <v>43928</v>
      </c>
      <c r="K62" s="38">
        <f t="shared" si="5"/>
        <v>43958</v>
      </c>
      <c r="L62" s="39">
        <f t="shared" si="6"/>
        <v>325.61</v>
      </c>
      <c r="M62" s="40">
        <f t="shared" si="7"/>
        <v>23060.870234397957</v>
      </c>
      <c r="N62" s="40">
        <f t="shared" si="1"/>
        <v>42.787829561333588</v>
      </c>
      <c r="O62" s="40">
        <f t="shared" si="2"/>
        <v>282.82217043866643</v>
      </c>
      <c r="P62" s="40">
        <f t="shared" si="3"/>
        <v>22778.04806395929</v>
      </c>
    </row>
    <row r="63" spans="1:17" ht="12.75" customHeight="1" x14ac:dyDescent="0.2">
      <c r="A63" s="2"/>
      <c r="B63" s="2"/>
      <c r="C63" s="2"/>
      <c r="D63" s="3"/>
      <c r="E63" s="2"/>
      <c r="F63" s="2"/>
      <c r="G63" s="4"/>
      <c r="H63" s="36">
        <f t="shared" si="0"/>
        <v>3.8333333333333335</v>
      </c>
      <c r="I63" s="37">
        <f t="shared" si="8"/>
        <v>46</v>
      </c>
      <c r="J63" s="38">
        <f t="shared" si="4"/>
        <v>43958</v>
      </c>
      <c r="K63" s="38">
        <f t="shared" si="5"/>
        <v>43989</v>
      </c>
      <c r="L63" s="39">
        <f t="shared" si="6"/>
        <v>325.61</v>
      </c>
      <c r="M63" s="40">
        <f t="shared" si="7"/>
        <v>22778.04806395929</v>
      </c>
      <c r="N63" s="40">
        <f t="shared" si="1"/>
        <v>42.263072832645804</v>
      </c>
      <c r="O63" s="40">
        <f t="shared" si="2"/>
        <v>283.34692716735424</v>
      </c>
      <c r="P63" s="40">
        <f t="shared" si="3"/>
        <v>22494.701136791937</v>
      </c>
    </row>
    <row r="64" spans="1:17" ht="12.75" customHeight="1" x14ac:dyDescent="0.2">
      <c r="A64" s="2"/>
      <c r="B64" s="2"/>
      <c r="C64" s="2"/>
      <c r="D64" s="3"/>
      <c r="E64" s="2"/>
      <c r="F64" s="2"/>
      <c r="G64" s="4"/>
      <c r="H64" s="36">
        <f t="shared" si="0"/>
        <v>3.9166666666666665</v>
      </c>
      <c r="I64" s="37">
        <f t="shared" si="8"/>
        <v>47</v>
      </c>
      <c r="J64" s="38">
        <f t="shared" si="4"/>
        <v>43989</v>
      </c>
      <c r="K64" s="38">
        <f t="shared" si="5"/>
        <v>44019</v>
      </c>
      <c r="L64" s="39">
        <f t="shared" si="6"/>
        <v>325.61</v>
      </c>
      <c r="M64" s="40">
        <f t="shared" si="7"/>
        <v>22494.701136791937</v>
      </c>
      <c r="N64" s="40">
        <f t="shared" si="1"/>
        <v>41.737342454601347</v>
      </c>
      <c r="O64" s="40">
        <f t="shared" si="2"/>
        <v>283.87265754539868</v>
      </c>
      <c r="P64" s="40">
        <f t="shared" si="3"/>
        <v>22210.828479246538</v>
      </c>
      <c r="Q64" s="49"/>
    </row>
    <row r="65" spans="1:16" ht="12.75" customHeight="1" x14ac:dyDescent="0.2">
      <c r="A65" s="2"/>
      <c r="B65" s="2"/>
      <c r="C65" s="2"/>
      <c r="D65" s="3"/>
      <c r="E65" s="2"/>
      <c r="F65" s="2"/>
      <c r="G65" s="4"/>
      <c r="H65" s="36">
        <f t="shared" si="0"/>
        <v>4</v>
      </c>
      <c r="I65" s="37">
        <f t="shared" si="8"/>
        <v>48</v>
      </c>
      <c r="J65" s="38">
        <f t="shared" si="4"/>
        <v>44019</v>
      </c>
      <c r="K65" s="38">
        <f t="shared" si="5"/>
        <v>44050</v>
      </c>
      <c r="L65" s="39">
        <f t="shared" si="6"/>
        <v>325.61</v>
      </c>
      <c r="M65" s="40">
        <f t="shared" si="7"/>
        <v>22210.828479246538</v>
      </c>
      <c r="N65" s="40">
        <f t="shared" si="1"/>
        <v>41.210636620662008</v>
      </c>
      <c r="O65" s="40">
        <f t="shared" si="2"/>
        <v>284.39936337933801</v>
      </c>
      <c r="P65" s="40">
        <f t="shared" si="3"/>
        <v>21926.429115867199</v>
      </c>
    </row>
    <row r="66" spans="1:16" ht="12.75" customHeight="1" x14ac:dyDescent="0.2">
      <c r="A66" s="2"/>
      <c r="B66" s="2"/>
      <c r="C66" s="2"/>
      <c r="D66" s="3"/>
      <c r="E66" s="2"/>
      <c r="F66" s="2"/>
      <c r="G66" s="4"/>
      <c r="H66" s="36">
        <f t="shared" si="0"/>
        <v>4.083333333333333</v>
      </c>
      <c r="I66" s="37">
        <f t="shared" si="8"/>
        <v>49</v>
      </c>
      <c r="J66" s="38">
        <f t="shared" si="4"/>
        <v>44050</v>
      </c>
      <c r="K66" s="38">
        <f t="shared" si="5"/>
        <v>44081</v>
      </c>
      <c r="L66" s="39">
        <f t="shared" si="6"/>
        <v>325.61</v>
      </c>
      <c r="M66" s="40">
        <f t="shared" si="7"/>
        <v>21926.429115867199</v>
      </c>
      <c r="N66" s="40">
        <f t="shared" si="1"/>
        <v>40.682953520937708</v>
      </c>
      <c r="O66" s="40">
        <f t="shared" si="2"/>
        <v>284.92704647906231</v>
      </c>
      <c r="P66" s="40">
        <f t="shared" si="3"/>
        <v>21641.502069388138</v>
      </c>
    </row>
    <row r="67" spans="1:16" ht="12.75" customHeight="1" x14ac:dyDescent="0.2">
      <c r="A67" s="2"/>
      <c r="B67" s="2"/>
      <c r="C67" s="2"/>
      <c r="D67" s="3"/>
      <c r="E67" s="2"/>
      <c r="F67" s="2"/>
      <c r="G67" s="4"/>
      <c r="H67" s="36">
        <f t="shared" si="0"/>
        <v>4.166666666666667</v>
      </c>
      <c r="I67" s="37">
        <f t="shared" si="8"/>
        <v>50</v>
      </c>
      <c r="J67" s="38">
        <f t="shared" si="4"/>
        <v>44081</v>
      </c>
      <c r="K67" s="38">
        <f t="shared" si="5"/>
        <v>44111</v>
      </c>
      <c r="L67" s="39">
        <f t="shared" si="6"/>
        <v>325.61</v>
      </c>
      <c r="M67" s="40">
        <f t="shared" si="7"/>
        <v>21641.502069388138</v>
      </c>
      <c r="N67" s="40">
        <f t="shared" si="1"/>
        <v>40.154291342180237</v>
      </c>
      <c r="O67" s="40">
        <f t="shared" si="2"/>
        <v>285.4557086578198</v>
      </c>
      <c r="P67" s="40">
        <f t="shared" si="3"/>
        <v>21356.046360730317</v>
      </c>
    </row>
    <row r="68" spans="1:16" ht="12.75" customHeight="1" x14ac:dyDescent="0.2">
      <c r="A68" s="2"/>
      <c r="B68" s="2"/>
      <c r="C68" s="2"/>
      <c r="D68" s="3"/>
      <c r="E68" s="2"/>
      <c r="F68" s="2"/>
      <c r="G68" s="4"/>
      <c r="H68" s="36">
        <f t="shared" si="0"/>
        <v>4.25</v>
      </c>
      <c r="I68" s="37">
        <f t="shared" si="8"/>
        <v>51</v>
      </c>
      <c r="J68" s="38">
        <f t="shared" si="4"/>
        <v>44111</v>
      </c>
      <c r="K68" s="38">
        <f t="shared" si="5"/>
        <v>44142</v>
      </c>
      <c r="L68" s="39">
        <f t="shared" si="6"/>
        <v>325.61</v>
      </c>
      <c r="M68" s="40">
        <f t="shared" si="7"/>
        <v>21356.046360730317</v>
      </c>
      <c r="N68" s="40">
        <f t="shared" si="1"/>
        <v>39.624648267777005</v>
      </c>
      <c r="O68" s="40">
        <f t="shared" si="2"/>
        <v>285.98535173222302</v>
      </c>
      <c r="P68" s="40">
        <f t="shared" si="3"/>
        <v>21070.061008998095</v>
      </c>
    </row>
    <row r="69" spans="1:16" ht="12.75" customHeight="1" x14ac:dyDescent="0.2">
      <c r="A69" s="2"/>
      <c r="B69" s="2"/>
      <c r="C69" s="2"/>
      <c r="D69" s="3"/>
      <c r="E69" s="2"/>
      <c r="F69" s="2"/>
      <c r="G69" s="4"/>
      <c r="H69" s="36">
        <f t="shared" si="0"/>
        <v>4.333333333333333</v>
      </c>
      <c r="I69" s="37">
        <f t="shared" si="8"/>
        <v>52</v>
      </c>
      <c r="J69" s="38">
        <f t="shared" si="4"/>
        <v>44142</v>
      </c>
      <c r="K69" s="38">
        <f t="shared" si="5"/>
        <v>44172</v>
      </c>
      <c r="L69" s="39">
        <f t="shared" si="6"/>
        <v>325.61</v>
      </c>
      <c r="M69" s="40">
        <f t="shared" si="7"/>
        <v>21070.061008998095</v>
      </c>
      <c r="N69" s="40">
        <f t="shared" si="1"/>
        <v>39.094022477744851</v>
      </c>
      <c r="O69" s="40">
        <f t="shared" si="2"/>
        <v>286.51597752225518</v>
      </c>
      <c r="P69" s="40">
        <f t="shared" si="3"/>
        <v>20783.545031475838</v>
      </c>
    </row>
    <row r="70" spans="1:16" ht="12.75" customHeight="1" x14ac:dyDescent="0.2">
      <c r="A70" s="2"/>
      <c r="B70" s="2"/>
      <c r="C70" s="2"/>
      <c r="D70" s="3"/>
      <c r="E70" s="2"/>
      <c r="F70" s="2"/>
      <c r="G70" s="4"/>
      <c r="H70" s="36">
        <f t="shared" si="0"/>
        <v>4.416666666666667</v>
      </c>
      <c r="I70" s="37">
        <f t="shared" si="8"/>
        <v>53</v>
      </c>
      <c r="J70" s="38">
        <f t="shared" si="4"/>
        <v>44172</v>
      </c>
      <c r="K70" s="38">
        <f t="shared" si="5"/>
        <v>44203</v>
      </c>
      <c r="L70" s="39">
        <f t="shared" si="6"/>
        <v>325.61</v>
      </c>
      <c r="M70" s="40">
        <f t="shared" si="7"/>
        <v>20783.545031475838</v>
      </c>
      <c r="N70" s="40">
        <f t="shared" si="1"/>
        <v>38.562412148723752</v>
      </c>
      <c r="O70" s="40">
        <f t="shared" si="2"/>
        <v>287.04758785127626</v>
      </c>
      <c r="P70" s="40">
        <f t="shared" si="3"/>
        <v>20496.497443624561</v>
      </c>
    </row>
    <row r="71" spans="1:16" ht="12.75" customHeight="1" x14ac:dyDescent="0.2">
      <c r="A71" s="2"/>
      <c r="B71" s="2"/>
      <c r="C71" s="2"/>
      <c r="D71" s="3"/>
      <c r="E71" s="2"/>
      <c r="F71" s="2"/>
      <c r="G71" s="4"/>
      <c r="H71" s="36">
        <f t="shared" si="0"/>
        <v>4.5</v>
      </c>
      <c r="I71" s="37">
        <f t="shared" si="8"/>
        <v>54</v>
      </c>
      <c r="J71" s="38">
        <f t="shared" si="4"/>
        <v>44203</v>
      </c>
      <c r="K71" s="38">
        <f t="shared" si="5"/>
        <v>44234</v>
      </c>
      <c r="L71" s="39">
        <f t="shared" si="6"/>
        <v>325.61</v>
      </c>
      <c r="M71" s="40">
        <f t="shared" si="7"/>
        <v>20496.497443624561</v>
      </c>
      <c r="N71" s="40">
        <f t="shared" si="1"/>
        <v>38.029815453970571</v>
      </c>
      <c r="O71" s="40">
        <f t="shared" si="2"/>
        <v>287.58018454602944</v>
      </c>
      <c r="P71" s="40">
        <f t="shared" si="3"/>
        <v>20208.917259078531</v>
      </c>
    </row>
    <row r="72" spans="1:16" ht="12.75" customHeight="1" x14ac:dyDescent="0.2">
      <c r="A72" s="2"/>
      <c r="B72" s="2"/>
      <c r="C72" s="2"/>
      <c r="D72" s="3"/>
      <c r="E72" s="2"/>
      <c r="F72" s="2"/>
      <c r="G72" s="4"/>
      <c r="H72" s="36">
        <f t="shared" si="0"/>
        <v>4.583333333333333</v>
      </c>
      <c r="I72" s="37">
        <f t="shared" si="8"/>
        <v>55</v>
      </c>
      <c r="J72" s="38">
        <f t="shared" si="4"/>
        <v>44234</v>
      </c>
      <c r="K72" s="38">
        <f t="shared" si="5"/>
        <v>44262</v>
      </c>
      <c r="L72" s="39">
        <f t="shared" si="6"/>
        <v>325.61</v>
      </c>
      <c r="M72" s="40">
        <f t="shared" si="7"/>
        <v>20208.917259078531</v>
      </c>
      <c r="N72" s="40">
        <f t="shared" si="1"/>
        <v>37.496230563352775</v>
      </c>
      <c r="O72" s="40">
        <f t="shared" si="2"/>
        <v>288.11376943664726</v>
      </c>
      <c r="P72" s="40">
        <f t="shared" si="3"/>
        <v>19920.803489641883</v>
      </c>
    </row>
    <row r="73" spans="1:16" ht="12.75" customHeight="1" x14ac:dyDescent="0.2">
      <c r="A73" s="2"/>
      <c r="B73" s="2"/>
      <c r="C73" s="2"/>
      <c r="D73" s="3"/>
      <c r="E73" s="2"/>
      <c r="F73" s="2"/>
      <c r="G73" s="4"/>
      <c r="H73" s="36">
        <f t="shared" si="0"/>
        <v>4.666666666666667</v>
      </c>
      <c r="I73" s="37">
        <f t="shared" si="8"/>
        <v>56</v>
      </c>
      <c r="J73" s="38">
        <f t="shared" si="4"/>
        <v>44262</v>
      </c>
      <c r="K73" s="38">
        <f t="shared" si="5"/>
        <v>44293</v>
      </c>
      <c r="L73" s="39">
        <f t="shared" si="6"/>
        <v>325.61</v>
      </c>
      <c r="M73" s="40">
        <f t="shared" si="7"/>
        <v>19920.803489641883</v>
      </c>
      <c r="N73" s="40">
        <f t="shared" si="1"/>
        <v>36.961655643342148</v>
      </c>
      <c r="O73" s="40">
        <f t="shared" si="2"/>
        <v>288.64834435665784</v>
      </c>
      <c r="P73" s="40">
        <f t="shared" si="3"/>
        <v>19632.155145285225</v>
      </c>
    </row>
    <row r="74" spans="1:16" ht="12.75" customHeight="1" x14ac:dyDescent="0.2">
      <c r="A74" s="2"/>
      <c r="B74" s="2"/>
      <c r="C74" s="2"/>
      <c r="D74" s="3"/>
      <c r="E74" s="2"/>
      <c r="F74" s="2"/>
      <c r="G74" s="4"/>
      <c r="H74" s="36">
        <f t="shared" si="0"/>
        <v>4.75</v>
      </c>
      <c r="I74" s="37">
        <f t="shared" si="8"/>
        <v>57</v>
      </c>
      <c r="J74" s="38">
        <f t="shared" si="4"/>
        <v>44293</v>
      </c>
      <c r="K74" s="38">
        <f t="shared" si="5"/>
        <v>44323</v>
      </c>
      <c r="L74" s="39">
        <f t="shared" si="6"/>
        <v>325.61</v>
      </c>
      <c r="M74" s="40">
        <f t="shared" si="7"/>
        <v>19632.155145285225</v>
      </c>
      <c r="N74" s="40">
        <f t="shared" si="1"/>
        <v>36.426088857008502</v>
      </c>
      <c r="O74" s="40">
        <f t="shared" si="2"/>
        <v>289.18391114299152</v>
      </c>
      <c r="P74" s="40">
        <f t="shared" si="3"/>
        <v>19342.971234142235</v>
      </c>
    </row>
    <row r="75" spans="1:16" ht="12.75" customHeight="1" x14ac:dyDescent="0.2">
      <c r="A75" s="2"/>
      <c r="B75" s="2"/>
      <c r="C75" s="2"/>
      <c r="D75" s="3"/>
      <c r="E75" s="2"/>
      <c r="F75" s="2"/>
      <c r="G75" s="4"/>
      <c r="H75" s="36">
        <f t="shared" si="0"/>
        <v>4.833333333333333</v>
      </c>
      <c r="I75" s="37">
        <f t="shared" si="8"/>
        <v>58</v>
      </c>
      <c r="J75" s="38">
        <f t="shared" si="4"/>
        <v>44323</v>
      </c>
      <c r="K75" s="38">
        <f t="shared" si="5"/>
        <v>44354</v>
      </c>
      <c r="L75" s="39">
        <f t="shared" si="6"/>
        <v>325.61</v>
      </c>
      <c r="M75" s="40">
        <f t="shared" si="7"/>
        <v>19342.971234142235</v>
      </c>
      <c r="N75" s="40">
        <f t="shared" si="1"/>
        <v>35.889528364013337</v>
      </c>
      <c r="O75" s="40">
        <f t="shared" si="2"/>
        <v>289.72047163598666</v>
      </c>
      <c r="P75" s="40">
        <f t="shared" si="3"/>
        <v>19053.250762506246</v>
      </c>
    </row>
    <row r="76" spans="1:16" ht="12.75" customHeight="1" x14ac:dyDescent="0.2">
      <c r="A76" s="2"/>
      <c r="B76" s="2"/>
      <c r="C76" s="2"/>
      <c r="D76" s="3"/>
      <c r="E76" s="2"/>
      <c r="F76" s="2"/>
      <c r="G76" s="4"/>
      <c r="H76" s="36">
        <f t="shared" si="0"/>
        <v>4.916666666666667</v>
      </c>
      <c r="I76" s="37">
        <f t="shared" si="8"/>
        <v>59</v>
      </c>
      <c r="J76" s="38">
        <f t="shared" si="4"/>
        <v>44354</v>
      </c>
      <c r="K76" s="38">
        <f t="shared" si="5"/>
        <v>44384</v>
      </c>
      <c r="L76" s="39">
        <f t="shared" si="6"/>
        <v>325.61</v>
      </c>
      <c r="M76" s="40">
        <f t="shared" si="7"/>
        <v>19053.250762506246</v>
      </c>
      <c r="N76" s="40">
        <f t="shared" si="1"/>
        <v>35.351972320603537</v>
      </c>
      <c r="O76" s="40">
        <f t="shared" si="2"/>
        <v>290.25802767939649</v>
      </c>
      <c r="P76" s="40">
        <f t="shared" si="3"/>
        <v>18762.99273482685</v>
      </c>
    </row>
    <row r="77" spans="1:16" ht="12.75" customHeight="1" x14ac:dyDescent="0.2">
      <c r="A77" s="2"/>
      <c r="B77" s="2"/>
      <c r="C77" s="2"/>
      <c r="D77" s="3"/>
      <c r="E77" s="2"/>
      <c r="F77" s="2"/>
      <c r="G77" s="4"/>
      <c r="H77" s="36">
        <f t="shared" si="0"/>
        <v>5</v>
      </c>
      <c r="I77" s="37">
        <f t="shared" si="8"/>
        <v>60</v>
      </c>
      <c r="J77" s="38">
        <f t="shared" si="4"/>
        <v>44384</v>
      </c>
      <c r="K77" s="38">
        <f t="shared" si="5"/>
        <v>44415</v>
      </c>
      <c r="L77" s="39">
        <f t="shared" si="6"/>
        <v>325.61</v>
      </c>
      <c r="M77" s="40">
        <f t="shared" si="7"/>
        <v>18762.99273482685</v>
      </c>
      <c r="N77" s="40">
        <f t="shared" si="1"/>
        <v>34.813418879605038</v>
      </c>
      <c r="O77" s="40">
        <f t="shared" si="2"/>
        <v>290.79658112039499</v>
      </c>
      <c r="P77" s="40">
        <f t="shared" si="3"/>
        <v>18472.196153706456</v>
      </c>
    </row>
    <row r="78" spans="1:16" ht="12.75" customHeight="1" x14ac:dyDescent="0.2">
      <c r="A78" s="2"/>
      <c r="B78" s="2"/>
      <c r="C78" s="2"/>
      <c r="D78" s="3"/>
      <c r="E78" s="2"/>
      <c r="F78" s="2"/>
      <c r="G78" s="4"/>
      <c r="H78" s="36">
        <f t="shared" si="0"/>
        <v>5.083333333333333</v>
      </c>
      <c r="I78" s="37">
        <f t="shared" si="8"/>
        <v>61</v>
      </c>
      <c r="J78" s="38">
        <f t="shared" si="4"/>
        <v>44415</v>
      </c>
      <c r="K78" s="33">
        <f t="shared" si="5"/>
        <v>44446</v>
      </c>
      <c r="L78" s="39">
        <f t="shared" si="6"/>
        <v>325.61</v>
      </c>
      <c r="M78" s="40">
        <f t="shared" si="7"/>
        <v>18472.196153706456</v>
      </c>
      <c r="N78" s="40">
        <f t="shared" si="1"/>
        <v>34.27386619041647</v>
      </c>
      <c r="O78" s="40">
        <f t="shared" si="2"/>
        <v>291.33613380958354</v>
      </c>
      <c r="P78" s="40">
        <f t="shared" si="3"/>
        <v>18180.860019896874</v>
      </c>
    </row>
    <row r="79" spans="1:16" ht="12.75" customHeight="1" x14ac:dyDescent="0.2">
      <c r="H79" s="52">
        <f t="shared" si="0"/>
        <v>5.166666666666667</v>
      </c>
      <c r="I79" s="37">
        <f t="shared" si="8"/>
        <v>62</v>
      </c>
      <c r="J79" s="38">
        <f t="shared" si="4"/>
        <v>44446</v>
      </c>
      <c r="K79" s="53">
        <f t="shared" si="5"/>
        <v>44476</v>
      </c>
      <c r="L79" s="39">
        <f t="shared" si="6"/>
        <v>325.61</v>
      </c>
      <c r="M79" s="40">
        <f t="shared" si="7"/>
        <v>18180.860019896874</v>
      </c>
      <c r="N79" s="40">
        <f t="shared" si="1"/>
        <v>33.733312399002813</v>
      </c>
      <c r="O79" s="40">
        <f t="shared" si="2"/>
        <v>291.87668760099723</v>
      </c>
      <c r="P79" s="40">
        <f t="shared" si="3"/>
        <v>17888.983332295877</v>
      </c>
    </row>
    <row r="80" spans="1:16" ht="12.75" customHeight="1" x14ac:dyDescent="0.2">
      <c r="H80" s="52">
        <f t="shared" si="0"/>
        <v>5.25</v>
      </c>
      <c r="I80" s="37">
        <f t="shared" si="8"/>
        <v>63</v>
      </c>
      <c r="J80" s="38">
        <f t="shared" si="4"/>
        <v>44476</v>
      </c>
      <c r="K80" s="53">
        <f t="shared" si="5"/>
        <v>44507</v>
      </c>
      <c r="L80" s="39">
        <f t="shared" si="6"/>
        <v>325.61</v>
      </c>
      <c r="M80" s="40">
        <f t="shared" si="7"/>
        <v>17888.983332295877</v>
      </c>
      <c r="N80" s="40">
        <f t="shared" si="1"/>
        <v>33.191755647888982</v>
      </c>
      <c r="O80" s="40">
        <f t="shared" si="2"/>
        <v>292.41824435211106</v>
      </c>
      <c r="P80" s="40">
        <f t="shared" si="3"/>
        <v>17596.565087943767</v>
      </c>
    </row>
    <row r="81" spans="8:16" ht="12.75" customHeight="1" x14ac:dyDescent="0.2">
      <c r="H81" s="52">
        <f t="shared" si="0"/>
        <v>5.333333333333333</v>
      </c>
      <c r="I81" s="37">
        <f t="shared" si="8"/>
        <v>64</v>
      </c>
      <c r="J81" s="38">
        <f t="shared" si="4"/>
        <v>44507</v>
      </c>
      <c r="K81" s="53">
        <f t="shared" si="5"/>
        <v>44537</v>
      </c>
      <c r="L81" s="39">
        <f t="shared" si="6"/>
        <v>325.61</v>
      </c>
      <c r="M81" s="40">
        <f t="shared" si="7"/>
        <v>17596.565087943767</v>
      </c>
      <c r="N81" s="40">
        <f t="shared" si="1"/>
        <v>32.64919407615352</v>
      </c>
      <c r="O81" s="40">
        <f t="shared" si="2"/>
        <v>292.96080592384646</v>
      </c>
      <c r="P81" s="40">
        <f t="shared" si="3"/>
        <v>17303.604282019922</v>
      </c>
    </row>
    <row r="82" spans="8:16" ht="12.75" customHeight="1" x14ac:dyDescent="0.2">
      <c r="H82" s="52">
        <f t="shared" ref="H82:H145" si="9">I82/12</f>
        <v>5.416666666666667</v>
      </c>
      <c r="I82" s="37">
        <f t="shared" si="8"/>
        <v>65</v>
      </c>
      <c r="J82" s="38">
        <f t="shared" si="4"/>
        <v>44537</v>
      </c>
      <c r="K82" s="53">
        <f t="shared" si="5"/>
        <v>44568</v>
      </c>
      <c r="L82" s="39">
        <f t="shared" si="6"/>
        <v>325.61</v>
      </c>
      <c r="M82" s="40">
        <f t="shared" si="7"/>
        <v>17303.604282019922</v>
      </c>
      <c r="N82" s="40">
        <f t="shared" ref="N82:N145" si="10">IF(I82&lt;&gt;"",$N$14*M82,"")</f>
        <v>32.105625819422137</v>
      </c>
      <c r="O82" s="40">
        <f t="shared" ref="O82:O145" si="11">IF(I82&lt;&gt;"",L82-N82,"")</f>
        <v>293.50437418057788</v>
      </c>
      <c r="P82" s="40">
        <f t="shared" ref="P82:P145" si="12">IF(I82&lt;&gt;"",M82-O82,"")</f>
        <v>17010.099907839343</v>
      </c>
    </row>
    <row r="83" spans="8:16" ht="12.75" customHeight="1" x14ac:dyDescent="0.2">
      <c r="H83" s="52">
        <f t="shared" si="9"/>
        <v>5.5</v>
      </c>
      <c r="I83" s="37">
        <f t="shared" si="8"/>
        <v>66</v>
      </c>
      <c r="J83" s="38">
        <f t="shared" ref="J83:J146" si="13">IF(I83="","",EDATE($J$18,I82))</f>
        <v>44568</v>
      </c>
      <c r="K83" s="53">
        <f t="shared" ref="K83:K137" si="14">IF(J84="",0,J84)</f>
        <v>44599</v>
      </c>
      <c r="L83" s="39">
        <f t="shared" ref="L83:L114" si="15">IF(J83="","",$L$14)</f>
        <v>325.61</v>
      </c>
      <c r="M83" s="40">
        <f t="shared" ref="M83:M146" si="16">IF(I83&lt;&gt;"",P82,"")</f>
        <v>17010.099907839343</v>
      </c>
      <c r="N83" s="40">
        <f t="shared" si="10"/>
        <v>31.561049009861318</v>
      </c>
      <c r="O83" s="40">
        <f t="shared" si="11"/>
        <v>294.04895099013868</v>
      </c>
      <c r="P83" s="40">
        <f t="shared" si="12"/>
        <v>16716.050956849205</v>
      </c>
    </row>
    <row r="84" spans="8:16" ht="12.75" customHeight="1" x14ac:dyDescent="0.2">
      <c r="H84" s="52">
        <f t="shared" si="9"/>
        <v>5.583333333333333</v>
      </c>
      <c r="I84" s="37">
        <f t="shared" ref="I84:I147" si="17">IF(I83&gt;=$I$14,"",I83+1)</f>
        <v>67</v>
      </c>
      <c r="J84" s="38">
        <f t="shared" si="13"/>
        <v>44599</v>
      </c>
      <c r="K84" s="53">
        <f t="shared" si="14"/>
        <v>44627</v>
      </c>
      <c r="L84" s="39">
        <f t="shared" si="15"/>
        <v>325.61</v>
      </c>
      <c r="M84" s="40">
        <f t="shared" si="16"/>
        <v>16716.050956849205</v>
      </c>
      <c r="N84" s="40">
        <f t="shared" si="10"/>
        <v>31.015461776171939</v>
      </c>
      <c r="O84" s="40">
        <f t="shared" si="11"/>
        <v>294.59453822382807</v>
      </c>
      <c r="P84" s="40">
        <f t="shared" si="12"/>
        <v>16421.456418625377</v>
      </c>
    </row>
    <row r="85" spans="8:16" ht="12.75" customHeight="1" x14ac:dyDescent="0.2">
      <c r="H85" s="52">
        <f t="shared" si="9"/>
        <v>5.666666666666667</v>
      </c>
      <c r="I85" s="37">
        <f t="shared" si="17"/>
        <v>68</v>
      </c>
      <c r="J85" s="38">
        <f t="shared" si="13"/>
        <v>44627</v>
      </c>
      <c r="K85" s="53">
        <f t="shared" si="14"/>
        <v>44658</v>
      </c>
      <c r="L85" s="39">
        <f t="shared" si="15"/>
        <v>325.61</v>
      </c>
      <c r="M85" s="40">
        <f t="shared" si="16"/>
        <v>16421.456418625377</v>
      </c>
      <c r="N85" s="40">
        <f t="shared" si="10"/>
        <v>30.468862243582791</v>
      </c>
      <c r="O85" s="40">
        <f t="shared" si="11"/>
        <v>295.14113775641721</v>
      </c>
      <c r="P85" s="40">
        <f t="shared" si="12"/>
        <v>16126.315280868961</v>
      </c>
    </row>
    <row r="86" spans="8:16" ht="12.75" customHeight="1" x14ac:dyDescent="0.2">
      <c r="H86" s="52">
        <f t="shared" si="9"/>
        <v>5.75</v>
      </c>
      <c r="I86" s="37">
        <f t="shared" si="17"/>
        <v>69</v>
      </c>
      <c r="J86" s="38">
        <f t="shared" si="13"/>
        <v>44658</v>
      </c>
      <c r="K86" s="53">
        <f t="shared" si="14"/>
        <v>44688</v>
      </c>
      <c r="L86" s="39">
        <f t="shared" si="15"/>
        <v>325.61</v>
      </c>
      <c r="M86" s="40">
        <f t="shared" si="16"/>
        <v>16126.315280868961</v>
      </c>
      <c r="N86" s="40">
        <f t="shared" si="10"/>
        <v>29.921248533844167</v>
      </c>
      <c r="O86" s="40">
        <f t="shared" si="11"/>
        <v>295.68875146615585</v>
      </c>
      <c r="P86" s="40">
        <f t="shared" si="12"/>
        <v>15830.626529402805</v>
      </c>
    </row>
    <row r="87" spans="8:16" ht="12.75" customHeight="1" x14ac:dyDescent="0.2">
      <c r="H87" s="52">
        <f t="shared" si="9"/>
        <v>5.833333333333333</v>
      </c>
      <c r="I87" s="37">
        <f t="shared" si="17"/>
        <v>70</v>
      </c>
      <c r="J87" s="38">
        <f t="shared" si="13"/>
        <v>44688</v>
      </c>
      <c r="K87" s="53">
        <f t="shared" si="14"/>
        <v>44719</v>
      </c>
      <c r="L87" s="39">
        <f t="shared" si="15"/>
        <v>325.61</v>
      </c>
      <c r="M87" s="40">
        <f t="shared" si="16"/>
        <v>15830.626529402805</v>
      </c>
      <c r="N87" s="40">
        <f t="shared" si="10"/>
        <v>29.372618765221404</v>
      </c>
      <c r="O87" s="40">
        <f t="shared" si="11"/>
        <v>296.23738123477858</v>
      </c>
      <c r="P87" s="40">
        <f t="shared" si="12"/>
        <v>15534.389148168028</v>
      </c>
    </row>
    <row r="88" spans="8:16" ht="12.75" customHeight="1" x14ac:dyDescent="0.2">
      <c r="H88" s="52">
        <f t="shared" si="9"/>
        <v>5.916666666666667</v>
      </c>
      <c r="I88" s="37">
        <f t="shared" si="17"/>
        <v>71</v>
      </c>
      <c r="J88" s="38">
        <f t="shared" si="13"/>
        <v>44719</v>
      </c>
      <c r="K88" s="53">
        <f t="shared" si="14"/>
        <v>44749</v>
      </c>
      <c r="L88" s="39">
        <f t="shared" si="15"/>
        <v>325.61</v>
      </c>
      <c r="M88" s="40">
        <f t="shared" si="16"/>
        <v>15534.389148168028</v>
      </c>
      <c r="N88" s="40">
        <f t="shared" si="10"/>
        <v>28.822971052488398</v>
      </c>
      <c r="O88" s="40">
        <f t="shared" si="11"/>
        <v>296.7870289475116</v>
      </c>
      <c r="P88" s="40">
        <f t="shared" si="12"/>
        <v>15237.602119220515</v>
      </c>
    </row>
    <row r="89" spans="8:16" ht="12.75" customHeight="1" x14ac:dyDescent="0.2">
      <c r="H89" s="52">
        <f t="shared" si="9"/>
        <v>6</v>
      </c>
      <c r="I89" s="37">
        <f t="shared" si="17"/>
        <v>72</v>
      </c>
      <c r="J89" s="38">
        <f t="shared" si="13"/>
        <v>44749</v>
      </c>
      <c r="K89" s="53">
        <f t="shared" si="14"/>
        <v>44780</v>
      </c>
      <c r="L89" s="39">
        <f t="shared" si="15"/>
        <v>325.61</v>
      </c>
      <c r="M89" s="40">
        <f t="shared" si="16"/>
        <v>15237.602119220515</v>
      </c>
      <c r="N89" s="40">
        <f t="shared" si="10"/>
        <v>28.272303506921148</v>
      </c>
      <c r="O89" s="40">
        <f t="shared" si="11"/>
        <v>297.33769649307885</v>
      </c>
      <c r="P89" s="40">
        <f t="shared" si="12"/>
        <v>14940.264422727436</v>
      </c>
    </row>
    <row r="90" spans="8:16" ht="12.75" customHeight="1" x14ac:dyDescent="0.2">
      <c r="H90" s="52">
        <f t="shared" si="9"/>
        <v>6.083333333333333</v>
      </c>
      <c r="I90" s="37">
        <f t="shared" si="17"/>
        <v>73</v>
      </c>
      <c r="J90" s="38">
        <f t="shared" si="13"/>
        <v>44780</v>
      </c>
      <c r="K90" s="53">
        <f t="shared" si="14"/>
        <v>44811</v>
      </c>
      <c r="L90" s="39">
        <f t="shared" si="15"/>
        <v>325.61</v>
      </c>
      <c r="M90" s="40">
        <f t="shared" si="16"/>
        <v>14940.264422727436</v>
      </c>
      <c r="N90" s="40">
        <f t="shared" si="10"/>
        <v>27.720614236291265</v>
      </c>
      <c r="O90" s="40">
        <f t="shared" si="11"/>
        <v>297.88938576370873</v>
      </c>
      <c r="P90" s="40">
        <f t="shared" si="12"/>
        <v>14642.375036963727</v>
      </c>
    </row>
    <row r="91" spans="8:16" ht="12.75" customHeight="1" x14ac:dyDescent="0.2">
      <c r="H91" s="52">
        <f t="shared" si="9"/>
        <v>6.166666666666667</v>
      </c>
      <c r="I91" s="37">
        <f t="shared" si="17"/>
        <v>74</v>
      </c>
      <c r="J91" s="38">
        <f t="shared" si="13"/>
        <v>44811</v>
      </c>
      <c r="K91" s="53">
        <f t="shared" si="14"/>
        <v>44841</v>
      </c>
      <c r="L91" s="39">
        <f t="shared" si="15"/>
        <v>325.61</v>
      </c>
      <c r="M91" s="40">
        <f t="shared" si="16"/>
        <v>14642.375036963727</v>
      </c>
      <c r="N91" s="40">
        <f t="shared" si="10"/>
        <v>27.167901344859452</v>
      </c>
      <c r="O91" s="40">
        <f t="shared" si="11"/>
        <v>298.44209865514057</v>
      </c>
      <c r="P91" s="40">
        <f t="shared" si="12"/>
        <v>14343.932938308586</v>
      </c>
    </row>
    <row r="92" spans="8:16" ht="12.75" customHeight="1" x14ac:dyDescent="0.2">
      <c r="H92" s="52">
        <f t="shared" si="9"/>
        <v>6.25</v>
      </c>
      <c r="I92" s="37">
        <f t="shared" si="17"/>
        <v>75</v>
      </c>
      <c r="J92" s="38">
        <f t="shared" si="13"/>
        <v>44841</v>
      </c>
      <c r="K92" s="53">
        <f t="shared" si="14"/>
        <v>44872</v>
      </c>
      <c r="L92" s="39">
        <f t="shared" si="15"/>
        <v>325.61</v>
      </c>
      <c r="M92" s="40">
        <f t="shared" si="16"/>
        <v>14343.932938308586</v>
      </c>
      <c r="N92" s="40">
        <f t="shared" si="10"/>
        <v>26.614162933369006</v>
      </c>
      <c r="O92" s="40">
        <f t="shared" si="11"/>
        <v>298.995837066631</v>
      </c>
      <c r="P92" s="40">
        <f t="shared" si="12"/>
        <v>14044.937101241954</v>
      </c>
    </row>
    <row r="93" spans="8:16" ht="12.75" customHeight="1" x14ac:dyDescent="0.2">
      <c r="H93" s="52">
        <f t="shared" si="9"/>
        <v>6.333333333333333</v>
      </c>
      <c r="I93" s="37">
        <f t="shared" si="17"/>
        <v>76</v>
      </c>
      <c r="J93" s="38">
        <f t="shared" si="13"/>
        <v>44872</v>
      </c>
      <c r="K93" s="53">
        <f t="shared" si="14"/>
        <v>44902</v>
      </c>
      <c r="L93" s="39">
        <f t="shared" si="15"/>
        <v>325.61</v>
      </c>
      <c r="M93" s="40">
        <f t="shared" si="16"/>
        <v>14044.937101241954</v>
      </c>
      <c r="N93" s="40">
        <f t="shared" si="10"/>
        <v>26.05939709903928</v>
      </c>
      <c r="O93" s="40">
        <f t="shared" si="11"/>
        <v>299.55060290096071</v>
      </c>
      <c r="P93" s="40">
        <f t="shared" si="12"/>
        <v>13745.386498340993</v>
      </c>
    </row>
    <row r="94" spans="8:16" ht="12.75" customHeight="1" x14ac:dyDescent="0.2">
      <c r="H94" s="52">
        <f t="shared" si="9"/>
        <v>6.416666666666667</v>
      </c>
      <c r="I94" s="37">
        <f t="shared" si="17"/>
        <v>77</v>
      </c>
      <c r="J94" s="38">
        <f t="shared" si="13"/>
        <v>44902</v>
      </c>
      <c r="K94" s="53">
        <f t="shared" si="14"/>
        <v>44933</v>
      </c>
      <c r="L94" s="39">
        <f t="shared" si="15"/>
        <v>325.61</v>
      </c>
      <c r="M94" s="40">
        <f t="shared" si="16"/>
        <v>13745.386498340993</v>
      </c>
      <c r="N94" s="40">
        <f t="shared" si="10"/>
        <v>25.503601935559161</v>
      </c>
      <c r="O94" s="40">
        <f t="shared" si="11"/>
        <v>300.10639806444084</v>
      </c>
      <c r="P94" s="40">
        <f t="shared" si="12"/>
        <v>13445.280100276552</v>
      </c>
    </row>
    <row r="95" spans="8:16" ht="12.75" customHeight="1" x14ac:dyDescent="0.2">
      <c r="H95" s="52">
        <f t="shared" si="9"/>
        <v>6.5</v>
      </c>
      <c r="I95" s="37">
        <f t="shared" si="17"/>
        <v>78</v>
      </c>
      <c r="J95" s="38">
        <f t="shared" si="13"/>
        <v>44933</v>
      </c>
      <c r="K95" s="53">
        <f t="shared" si="14"/>
        <v>44964</v>
      </c>
      <c r="L95" s="39">
        <f t="shared" si="15"/>
        <v>325.61</v>
      </c>
      <c r="M95" s="40">
        <f t="shared" si="16"/>
        <v>13445.280100276552</v>
      </c>
      <c r="N95" s="40">
        <f t="shared" si="10"/>
        <v>24.946775533080498</v>
      </c>
      <c r="O95" s="40">
        <f t="shared" si="11"/>
        <v>300.66322446691953</v>
      </c>
      <c r="P95" s="40">
        <f t="shared" si="12"/>
        <v>13144.616875809632</v>
      </c>
    </row>
    <row r="96" spans="8:16" ht="12.75" customHeight="1" x14ac:dyDescent="0.2">
      <c r="H96" s="52">
        <f t="shared" si="9"/>
        <v>6.583333333333333</v>
      </c>
      <c r="I96" s="37">
        <f t="shared" si="17"/>
        <v>79</v>
      </c>
      <c r="J96" s="38">
        <f t="shared" si="13"/>
        <v>44964</v>
      </c>
      <c r="K96" s="53">
        <f t="shared" si="14"/>
        <v>44992</v>
      </c>
      <c r="L96" s="39">
        <f t="shared" si="15"/>
        <v>325.61</v>
      </c>
      <c r="M96" s="40">
        <f t="shared" si="16"/>
        <v>13144.616875809632</v>
      </c>
      <c r="N96" s="40">
        <f t="shared" si="10"/>
        <v>24.388915978211561</v>
      </c>
      <c r="O96" s="40">
        <f t="shared" si="11"/>
        <v>301.22108402178844</v>
      </c>
      <c r="P96" s="40">
        <f t="shared" si="12"/>
        <v>12843.395791787843</v>
      </c>
    </row>
    <row r="97" spans="8:16" ht="12.75" customHeight="1" x14ac:dyDescent="0.2">
      <c r="H97" s="52">
        <f t="shared" si="9"/>
        <v>6.666666666666667</v>
      </c>
      <c r="I97" s="37">
        <f t="shared" si="17"/>
        <v>80</v>
      </c>
      <c r="J97" s="38">
        <f t="shared" si="13"/>
        <v>44992</v>
      </c>
      <c r="K97" s="53">
        <f t="shared" si="14"/>
        <v>45023</v>
      </c>
      <c r="L97" s="39">
        <f t="shared" si="15"/>
        <v>325.61</v>
      </c>
      <c r="M97" s="40">
        <f t="shared" si="16"/>
        <v>12843.395791787843</v>
      </c>
      <c r="N97" s="40">
        <f t="shared" si="10"/>
        <v>23.830021354010452</v>
      </c>
      <c r="O97" s="40">
        <f t="shared" si="11"/>
        <v>301.77997864598956</v>
      </c>
      <c r="P97" s="40">
        <f t="shared" si="12"/>
        <v>12541.615813141854</v>
      </c>
    </row>
    <row r="98" spans="8:16" ht="12.75" customHeight="1" x14ac:dyDescent="0.2">
      <c r="H98" s="52">
        <f t="shared" si="9"/>
        <v>6.75</v>
      </c>
      <c r="I98" s="37">
        <f t="shared" si="17"/>
        <v>81</v>
      </c>
      <c r="J98" s="38">
        <f t="shared" si="13"/>
        <v>45023</v>
      </c>
      <c r="K98" s="53">
        <f t="shared" si="14"/>
        <v>45053</v>
      </c>
      <c r="L98" s="39">
        <f t="shared" si="15"/>
        <v>325.61</v>
      </c>
      <c r="M98" s="40">
        <f t="shared" si="16"/>
        <v>12541.615813141854</v>
      </c>
      <c r="N98" s="40">
        <f t="shared" si="10"/>
        <v>23.270089739978516</v>
      </c>
      <c r="O98" s="40">
        <f t="shared" si="11"/>
        <v>302.3399102600215</v>
      </c>
      <c r="P98" s="40">
        <f t="shared" si="12"/>
        <v>12239.275902881833</v>
      </c>
    </row>
    <row r="99" spans="8:16" ht="12.75" customHeight="1" x14ac:dyDescent="0.2">
      <c r="H99" s="52">
        <f t="shared" si="9"/>
        <v>6.833333333333333</v>
      </c>
      <c r="I99" s="37">
        <f t="shared" si="17"/>
        <v>82</v>
      </c>
      <c r="J99" s="38">
        <f t="shared" si="13"/>
        <v>45053</v>
      </c>
      <c r="K99" s="53">
        <f t="shared" si="14"/>
        <v>45084</v>
      </c>
      <c r="L99" s="39">
        <f t="shared" si="15"/>
        <v>325.61</v>
      </c>
      <c r="M99" s="40">
        <f t="shared" si="16"/>
        <v>12239.275902881833</v>
      </c>
      <c r="N99" s="40">
        <f t="shared" si="10"/>
        <v>22.70911921205375</v>
      </c>
      <c r="O99" s="40">
        <f t="shared" si="11"/>
        <v>302.90088078794628</v>
      </c>
      <c r="P99" s="40">
        <f t="shared" si="12"/>
        <v>11936.375022093887</v>
      </c>
    </row>
    <row r="100" spans="8:16" ht="12.75" customHeight="1" x14ac:dyDescent="0.2">
      <c r="H100" s="52">
        <f t="shared" si="9"/>
        <v>6.916666666666667</v>
      </c>
      <c r="I100" s="37">
        <f t="shared" si="17"/>
        <v>83</v>
      </c>
      <c r="J100" s="38">
        <f t="shared" si="13"/>
        <v>45084</v>
      </c>
      <c r="K100" s="53">
        <f t="shared" si="14"/>
        <v>45114</v>
      </c>
      <c r="L100" s="39">
        <f t="shared" si="15"/>
        <v>325.61</v>
      </c>
      <c r="M100" s="40">
        <f t="shared" si="16"/>
        <v>11936.375022093887</v>
      </c>
      <c r="N100" s="40">
        <f t="shared" si="10"/>
        <v>22.147107842604196</v>
      </c>
      <c r="O100" s="40">
        <f t="shared" si="11"/>
        <v>303.4628921573958</v>
      </c>
      <c r="P100" s="40">
        <f t="shared" si="12"/>
        <v>11632.912129936492</v>
      </c>
    </row>
    <row r="101" spans="8:16" ht="12.75" customHeight="1" x14ac:dyDescent="0.2">
      <c r="H101" s="52">
        <f t="shared" si="9"/>
        <v>7</v>
      </c>
      <c r="I101" s="37">
        <f t="shared" si="17"/>
        <v>84</v>
      </c>
      <c r="J101" s="38">
        <f t="shared" si="13"/>
        <v>45114</v>
      </c>
      <c r="K101" s="53">
        <f t="shared" si="14"/>
        <v>45145</v>
      </c>
      <c r="L101" s="39">
        <f t="shared" si="15"/>
        <v>325.61</v>
      </c>
      <c r="M101" s="40">
        <f t="shared" si="16"/>
        <v>11632.912129936492</v>
      </c>
      <c r="N101" s="40">
        <f t="shared" si="10"/>
        <v>21.584053700421304</v>
      </c>
      <c r="O101" s="40">
        <f t="shared" si="11"/>
        <v>304.02594629957872</v>
      </c>
      <c r="P101" s="40">
        <f t="shared" si="12"/>
        <v>11328.886183636914</v>
      </c>
    </row>
    <row r="102" spans="8:16" ht="12.75" customHeight="1" x14ac:dyDescent="0.2">
      <c r="H102" s="52">
        <f t="shared" si="9"/>
        <v>7.083333333333333</v>
      </c>
      <c r="I102" s="37">
        <f t="shared" si="17"/>
        <v>85</v>
      </c>
      <c r="J102" s="38">
        <f t="shared" si="13"/>
        <v>45145</v>
      </c>
      <c r="K102" s="53">
        <f t="shared" si="14"/>
        <v>45176</v>
      </c>
      <c r="L102" s="39">
        <f t="shared" si="15"/>
        <v>325.61</v>
      </c>
      <c r="M102" s="40">
        <f t="shared" si="16"/>
        <v>11328.886183636914</v>
      </c>
      <c r="N102" s="40">
        <f t="shared" si="10"/>
        <v>21.019954850713297</v>
      </c>
      <c r="O102" s="40">
        <f t="shared" si="11"/>
        <v>304.59004514928671</v>
      </c>
      <c r="P102" s="40">
        <f t="shared" si="12"/>
        <v>11024.296138487627</v>
      </c>
    </row>
    <row r="103" spans="8:16" ht="12.75" customHeight="1" x14ac:dyDescent="0.2">
      <c r="H103" s="52">
        <f t="shared" si="9"/>
        <v>7.166666666666667</v>
      </c>
      <c r="I103" s="37">
        <f t="shared" si="17"/>
        <v>86</v>
      </c>
      <c r="J103" s="38">
        <f t="shared" si="13"/>
        <v>45176</v>
      </c>
      <c r="K103" s="53">
        <f t="shared" si="14"/>
        <v>45206</v>
      </c>
      <c r="L103" s="39">
        <f t="shared" si="15"/>
        <v>325.61</v>
      </c>
      <c r="M103" s="40">
        <f t="shared" si="16"/>
        <v>11024.296138487627</v>
      </c>
      <c r="N103" s="40">
        <f t="shared" si="10"/>
        <v>20.454809355098533</v>
      </c>
      <c r="O103" s="40">
        <f t="shared" si="11"/>
        <v>305.1551906449015</v>
      </c>
      <c r="P103" s="40">
        <f t="shared" si="12"/>
        <v>10719.140947842725</v>
      </c>
    </row>
    <row r="104" spans="8:16" ht="12.75" customHeight="1" x14ac:dyDescent="0.2">
      <c r="H104" s="52">
        <f t="shared" si="9"/>
        <v>7.25</v>
      </c>
      <c r="I104" s="37">
        <f t="shared" si="17"/>
        <v>87</v>
      </c>
      <c r="J104" s="38">
        <f t="shared" si="13"/>
        <v>45206</v>
      </c>
      <c r="K104" s="53">
        <f t="shared" si="14"/>
        <v>45237</v>
      </c>
      <c r="L104" s="39">
        <f t="shared" si="15"/>
        <v>325.61</v>
      </c>
      <c r="M104" s="40">
        <f t="shared" si="16"/>
        <v>10719.140947842725</v>
      </c>
      <c r="N104" s="40">
        <f t="shared" si="10"/>
        <v>19.888615271598837</v>
      </c>
      <c r="O104" s="40">
        <f t="shared" si="11"/>
        <v>305.72138472840118</v>
      </c>
      <c r="P104" s="40">
        <f t="shared" si="12"/>
        <v>10413.419563114323</v>
      </c>
    </row>
    <row r="105" spans="8:16" ht="12.75" customHeight="1" x14ac:dyDescent="0.2">
      <c r="H105" s="52">
        <f t="shared" si="9"/>
        <v>7.333333333333333</v>
      </c>
      <c r="I105" s="37">
        <f t="shared" si="17"/>
        <v>88</v>
      </c>
      <c r="J105" s="38">
        <f t="shared" si="13"/>
        <v>45237</v>
      </c>
      <c r="K105" s="53">
        <f t="shared" si="14"/>
        <v>45267</v>
      </c>
      <c r="L105" s="39">
        <f t="shared" si="15"/>
        <v>325.61</v>
      </c>
      <c r="M105" s="40">
        <f t="shared" si="16"/>
        <v>10413.419563114323</v>
      </c>
      <c r="N105" s="40">
        <f t="shared" si="10"/>
        <v>19.321370654632837</v>
      </c>
      <c r="O105" s="40">
        <f t="shared" si="11"/>
        <v>306.28862934536716</v>
      </c>
      <c r="P105" s="40">
        <f t="shared" si="12"/>
        <v>10107.130933768956</v>
      </c>
    </row>
    <row r="106" spans="8:16" ht="12.75" customHeight="1" x14ac:dyDescent="0.2">
      <c r="H106" s="52">
        <f t="shared" si="9"/>
        <v>7.416666666666667</v>
      </c>
      <c r="I106" s="37">
        <f t="shared" si="17"/>
        <v>89</v>
      </c>
      <c r="J106" s="38">
        <f t="shared" si="13"/>
        <v>45267</v>
      </c>
      <c r="K106" s="53">
        <f t="shared" si="14"/>
        <v>45298</v>
      </c>
      <c r="L106" s="39">
        <f t="shared" si="15"/>
        <v>325.61</v>
      </c>
      <c r="M106" s="40">
        <f t="shared" si="16"/>
        <v>10107.130933768956</v>
      </c>
      <c r="N106" s="40">
        <f t="shared" si="10"/>
        <v>18.753073555009259</v>
      </c>
      <c r="O106" s="40">
        <f t="shared" si="11"/>
        <v>306.85692644499073</v>
      </c>
      <c r="P106" s="40">
        <f t="shared" si="12"/>
        <v>9800.2740073239656</v>
      </c>
    </row>
    <row r="107" spans="8:16" ht="12.75" customHeight="1" x14ac:dyDescent="0.2">
      <c r="H107" s="52">
        <f t="shared" si="9"/>
        <v>7.5</v>
      </c>
      <c r="I107" s="37">
        <f t="shared" si="17"/>
        <v>90</v>
      </c>
      <c r="J107" s="38">
        <f t="shared" si="13"/>
        <v>45298</v>
      </c>
      <c r="K107" s="53">
        <f t="shared" si="14"/>
        <v>45329</v>
      </c>
      <c r="L107" s="39">
        <f t="shared" si="15"/>
        <v>325.61</v>
      </c>
      <c r="M107" s="40">
        <f t="shared" si="16"/>
        <v>9800.2740073239656</v>
      </c>
      <c r="N107" s="40">
        <f t="shared" si="10"/>
        <v>18.18372201992025</v>
      </c>
      <c r="O107" s="40">
        <f t="shared" si="11"/>
        <v>307.42627798007976</v>
      </c>
      <c r="P107" s="40">
        <f t="shared" si="12"/>
        <v>9492.8477293438864</v>
      </c>
    </row>
    <row r="108" spans="8:16" ht="12.75" customHeight="1" x14ac:dyDescent="0.2">
      <c r="H108" s="52">
        <f t="shared" si="9"/>
        <v>7.583333333333333</v>
      </c>
      <c r="I108" s="37">
        <f t="shared" si="17"/>
        <v>91</v>
      </c>
      <c r="J108" s="38">
        <f t="shared" si="13"/>
        <v>45329</v>
      </c>
      <c r="K108" s="53">
        <f t="shared" si="14"/>
        <v>45358</v>
      </c>
      <c r="L108" s="39">
        <f t="shared" si="15"/>
        <v>325.61</v>
      </c>
      <c r="M108" s="40">
        <f t="shared" si="16"/>
        <v>9492.8477293438864</v>
      </c>
      <c r="N108" s="40">
        <f t="shared" si="10"/>
        <v>17.613314092934651</v>
      </c>
      <c r="O108" s="40">
        <f t="shared" si="11"/>
        <v>307.99668590706534</v>
      </c>
      <c r="P108" s="40">
        <f t="shared" si="12"/>
        <v>9184.8510434368218</v>
      </c>
    </row>
    <row r="109" spans="8:16" ht="12.75" customHeight="1" x14ac:dyDescent="0.2">
      <c r="H109" s="52">
        <f t="shared" si="9"/>
        <v>7.666666666666667</v>
      </c>
      <c r="I109" s="37">
        <f t="shared" si="17"/>
        <v>92</v>
      </c>
      <c r="J109" s="38">
        <f t="shared" si="13"/>
        <v>45358</v>
      </c>
      <c r="K109" s="53">
        <f t="shared" si="14"/>
        <v>45389</v>
      </c>
      <c r="L109" s="39">
        <f t="shared" si="15"/>
        <v>325.61</v>
      </c>
      <c r="M109" s="40">
        <f t="shared" si="16"/>
        <v>9184.8510434368218</v>
      </c>
      <c r="N109" s="40">
        <f t="shared" si="10"/>
        <v>17.041847813991293</v>
      </c>
      <c r="O109" s="40">
        <f t="shared" si="11"/>
        <v>308.56815218600872</v>
      </c>
      <c r="P109" s="40">
        <f t="shared" si="12"/>
        <v>8876.2828912508139</v>
      </c>
    </row>
    <row r="110" spans="8:16" ht="12.75" customHeight="1" x14ac:dyDescent="0.2">
      <c r="H110" s="52">
        <f t="shared" si="9"/>
        <v>7.75</v>
      </c>
      <c r="I110" s="37">
        <f t="shared" si="17"/>
        <v>93</v>
      </c>
      <c r="J110" s="38">
        <f t="shared" si="13"/>
        <v>45389</v>
      </c>
      <c r="K110" s="53">
        <f t="shared" si="14"/>
        <v>45419</v>
      </c>
      <c r="L110" s="39">
        <f t="shared" si="15"/>
        <v>325.61</v>
      </c>
      <c r="M110" s="40">
        <f t="shared" si="16"/>
        <v>8876.2828912508139</v>
      </c>
      <c r="N110" s="40">
        <f t="shared" si="10"/>
        <v>16.469321219392238</v>
      </c>
      <c r="O110" s="40">
        <f t="shared" si="11"/>
        <v>309.1406787806078</v>
      </c>
      <c r="P110" s="40">
        <f t="shared" si="12"/>
        <v>8567.1422124702058</v>
      </c>
    </row>
    <row r="111" spans="8:16" ht="12.75" customHeight="1" x14ac:dyDescent="0.2">
      <c r="H111" s="52">
        <f t="shared" si="9"/>
        <v>7.833333333333333</v>
      </c>
      <c r="I111" s="37">
        <f t="shared" si="17"/>
        <v>94</v>
      </c>
      <c r="J111" s="38">
        <f t="shared" si="13"/>
        <v>45419</v>
      </c>
      <c r="K111" s="53">
        <f t="shared" si="14"/>
        <v>45450</v>
      </c>
      <c r="L111" s="39">
        <f t="shared" si="15"/>
        <v>325.61</v>
      </c>
      <c r="M111" s="40">
        <f t="shared" si="16"/>
        <v>8567.1422124702058</v>
      </c>
      <c r="N111" s="40">
        <f t="shared" si="10"/>
        <v>15.895732341796052</v>
      </c>
      <c r="O111" s="40">
        <f t="shared" si="11"/>
        <v>309.71426765820394</v>
      </c>
      <c r="P111" s="40">
        <f t="shared" si="12"/>
        <v>8257.4279448120014</v>
      </c>
    </row>
    <row r="112" spans="8:16" ht="12.75" customHeight="1" x14ac:dyDescent="0.2">
      <c r="H112" s="52">
        <f t="shared" si="9"/>
        <v>7.916666666666667</v>
      </c>
      <c r="I112" s="37">
        <f t="shared" si="17"/>
        <v>95</v>
      </c>
      <c r="J112" s="38">
        <f t="shared" si="13"/>
        <v>45450</v>
      </c>
      <c r="K112" s="53">
        <f t="shared" si="14"/>
        <v>45480</v>
      </c>
      <c r="L112" s="39">
        <f t="shared" si="15"/>
        <v>325.61</v>
      </c>
      <c r="M112" s="40">
        <f t="shared" si="16"/>
        <v>8257.4279448120014</v>
      </c>
      <c r="N112" s="40">
        <f t="shared" si="10"/>
        <v>15.321079210211035</v>
      </c>
      <c r="O112" s="40">
        <f t="shared" si="11"/>
        <v>310.28892078978896</v>
      </c>
      <c r="P112" s="40">
        <f t="shared" si="12"/>
        <v>7947.1390240222127</v>
      </c>
    </row>
    <row r="113" spans="8:16" ht="12.75" customHeight="1" x14ac:dyDescent="0.2">
      <c r="H113" s="52">
        <f t="shared" si="9"/>
        <v>8</v>
      </c>
      <c r="I113" s="37">
        <f t="shared" si="17"/>
        <v>96</v>
      </c>
      <c r="J113" s="38">
        <f t="shared" si="13"/>
        <v>45480</v>
      </c>
      <c r="K113" s="53">
        <f t="shared" si="14"/>
        <v>45511</v>
      </c>
      <c r="L113" s="39">
        <f t="shared" si="15"/>
        <v>325.61</v>
      </c>
      <c r="M113" s="40">
        <f t="shared" si="16"/>
        <v>7947.1390240222127</v>
      </c>
      <c r="N113" s="40">
        <f t="shared" si="10"/>
        <v>14.745359849988452</v>
      </c>
      <c r="O113" s="40">
        <f t="shared" si="11"/>
        <v>310.86464015001155</v>
      </c>
      <c r="P113" s="40">
        <f t="shared" si="12"/>
        <v>7636.2743838722008</v>
      </c>
    </row>
    <row r="114" spans="8:16" ht="12.75" customHeight="1" x14ac:dyDescent="0.2">
      <c r="H114" s="52">
        <f t="shared" si="9"/>
        <v>8.0833333333333339</v>
      </c>
      <c r="I114" s="37">
        <f t="shared" si="17"/>
        <v>97</v>
      </c>
      <c r="J114" s="38">
        <f t="shared" si="13"/>
        <v>45511</v>
      </c>
      <c r="K114" s="53">
        <f t="shared" si="14"/>
        <v>45542</v>
      </c>
      <c r="L114" s="39">
        <f t="shared" si="15"/>
        <v>325.61</v>
      </c>
      <c r="M114" s="40">
        <f t="shared" si="16"/>
        <v>7636.2743838722008</v>
      </c>
      <c r="N114" s="40">
        <f t="shared" si="10"/>
        <v>14.16857228281574</v>
      </c>
      <c r="O114" s="40">
        <f t="shared" si="11"/>
        <v>311.4414277171843</v>
      </c>
      <c r="P114" s="40">
        <f t="shared" si="12"/>
        <v>7324.8329561550163</v>
      </c>
    </row>
    <row r="115" spans="8:16" ht="12.75" customHeight="1" x14ac:dyDescent="0.2">
      <c r="H115" s="52">
        <f t="shared" si="9"/>
        <v>8.1666666666666661</v>
      </c>
      <c r="I115" s="37">
        <f t="shared" si="17"/>
        <v>98</v>
      </c>
      <c r="J115" s="38">
        <f t="shared" si="13"/>
        <v>45542</v>
      </c>
      <c r="K115" s="53">
        <f t="shared" si="14"/>
        <v>45572</v>
      </c>
      <c r="L115" s="39">
        <f t="shared" ref="L115:L137" si="18">IF(J115="","",$L$14)</f>
        <v>325.61</v>
      </c>
      <c r="M115" s="40">
        <f t="shared" si="16"/>
        <v>7324.8329561550163</v>
      </c>
      <c r="N115" s="40">
        <f t="shared" si="10"/>
        <v>13.59071452670972</v>
      </c>
      <c r="O115" s="40">
        <f t="shared" si="11"/>
        <v>312.01928547329027</v>
      </c>
      <c r="P115" s="40">
        <f t="shared" si="12"/>
        <v>7012.8136706817259</v>
      </c>
    </row>
    <row r="116" spans="8:16" ht="12.75" customHeight="1" x14ac:dyDescent="0.2">
      <c r="H116" s="52">
        <f t="shared" si="9"/>
        <v>8.25</v>
      </c>
      <c r="I116" s="37">
        <f t="shared" si="17"/>
        <v>99</v>
      </c>
      <c r="J116" s="38">
        <f t="shared" si="13"/>
        <v>45572</v>
      </c>
      <c r="K116" s="53">
        <f t="shared" si="14"/>
        <v>45603</v>
      </c>
      <c r="L116" s="39">
        <f t="shared" si="18"/>
        <v>325.61</v>
      </c>
      <c r="M116" s="40">
        <f t="shared" si="16"/>
        <v>7012.8136706817259</v>
      </c>
      <c r="N116" s="40">
        <f t="shared" si="10"/>
        <v>13.011784596009784</v>
      </c>
      <c r="O116" s="40">
        <f t="shared" si="11"/>
        <v>312.59821540399025</v>
      </c>
      <c r="P116" s="40">
        <f t="shared" si="12"/>
        <v>6700.2154552777356</v>
      </c>
    </row>
    <row r="117" spans="8:16" ht="12.75" customHeight="1" x14ac:dyDescent="0.2">
      <c r="H117" s="52">
        <f t="shared" si="9"/>
        <v>8.3333333333333339</v>
      </c>
      <c r="I117" s="37">
        <f t="shared" si="17"/>
        <v>100</v>
      </c>
      <c r="J117" s="38">
        <f t="shared" si="13"/>
        <v>45603</v>
      </c>
      <c r="K117" s="53">
        <f t="shared" si="14"/>
        <v>45633</v>
      </c>
      <c r="L117" s="39">
        <f t="shared" si="18"/>
        <v>325.61</v>
      </c>
      <c r="M117" s="40">
        <f t="shared" si="16"/>
        <v>6700.2154552777356</v>
      </c>
      <c r="N117" s="40">
        <f t="shared" si="10"/>
        <v>12.431780501371064</v>
      </c>
      <c r="O117" s="40">
        <f t="shared" si="11"/>
        <v>313.17821949862895</v>
      </c>
      <c r="P117" s="40">
        <f t="shared" si="12"/>
        <v>6387.0372357791066</v>
      </c>
    </row>
    <row r="118" spans="8:16" ht="12.75" customHeight="1" x14ac:dyDescent="0.2">
      <c r="H118" s="52">
        <f t="shared" si="9"/>
        <v>8.4166666666666661</v>
      </c>
      <c r="I118" s="37">
        <f t="shared" si="17"/>
        <v>101</v>
      </c>
      <c r="J118" s="38">
        <f t="shared" si="13"/>
        <v>45633</v>
      </c>
      <c r="K118" s="53">
        <f t="shared" si="14"/>
        <v>45664</v>
      </c>
      <c r="L118" s="39">
        <f t="shared" si="18"/>
        <v>325.61</v>
      </c>
      <c r="M118" s="40">
        <f t="shared" si="16"/>
        <v>6387.0372357791066</v>
      </c>
      <c r="N118" s="40">
        <f t="shared" si="10"/>
        <v>11.850700249757606</v>
      </c>
      <c r="O118" s="40">
        <f t="shared" si="11"/>
        <v>313.75929975024241</v>
      </c>
      <c r="P118" s="40">
        <f t="shared" si="12"/>
        <v>6073.2779360288641</v>
      </c>
    </row>
    <row r="119" spans="8:16" ht="12.75" customHeight="1" x14ac:dyDescent="0.2">
      <c r="H119" s="52">
        <f t="shared" si="9"/>
        <v>8.5</v>
      </c>
      <c r="I119" s="37">
        <f t="shared" si="17"/>
        <v>102</v>
      </c>
      <c r="J119" s="38">
        <f t="shared" si="13"/>
        <v>45664</v>
      </c>
      <c r="K119" s="53">
        <f t="shared" si="14"/>
        <v>45695</v>
      </c>
      <c r="L119" s="39">
        <f t="shared" si="18"/>
        <v>325.61</v>
      </c>
      <c r="M119" s="40">
        <f t="shared" si="16"/>
        <v>6073.2779360288641</v>
      </c>
      <c r="N119" s="40">
        <f t="shared" si="10"/>
        <v>11.268541844435518</v>
      </c>
      <c r="O119" s="40">
        <f t="shared" si="11"/>
        <v>314.34145815556451</v>
      </c>
      <c r="P119" s="40">
        <f t="shared" si="12"/>
        <v>5758.9364778732997</v>
      </c>
    </row>
    <row r="120" spans="8:16" ht="12.75" customHeight="1" x14ac:dyDescent="0.2">
      <c r="H120" s="52">
        <f t="shared" si="9"/>
        <v>8.5833333333333339</v>
      </c>
      <c r="I120" s="37">
        <f t="shared" si="17"/>
        <v>103</v>
      </c>
      <c r="J120" s="38">
        <f t="shared" si="13"/>
        <v>45695</v>
      </c>
      <c r="K120" s="53">
        <f t="shared" si="14"/>
        <v>45723</v>
      </c>
      <c r="L120" s="39">
        <f t="shared" si="18"/>
        <v>325.61</v>
      </c>
      <c r="M120" s="40">
        <f t="shared" si="16"/>
        <v>5758.9364778732997</v>
      </c>
      <c r="N120" s="40">
        <f t="shared" si="10"/>
        <v>10.685303284966103</v>
      </c>
      <c r="O120" s="40">
        <f t="shared" si="11"/>
        <v>314.92469671503392</v>
      </c>
      <c r="P120" s="40">
        <f t="shared" si="12"/>
        <v>5444.0117811582659</v>
      </c>
    </row>
    <row r="121" spans="8:16" ht="12.75" customHeight="1" x14ac:dyDescent="0.2">
      <c r="H121" s="52">
        <f t="shared" si="9"/>
        <v>8.6666666666666661</v>
      </c>
      <c r="I121" s="37">
        <f t="shared" si="17"/>
        <v>104</v>
      </c>
      <c r="J121" s="38">
        <f t="shared" si="13"/>
        <v>45723</v>
      </c>
      <c r="K121" s="53">
        <f t="shared" si="14"/>
        <v>45754</v>
      </c>
      <c r="L121" s="39">
        <f t="shared" si="18"/>
        <v>325.61</v>
      </c>
      <c r="M121" s="40">
        <f t="shared" si="16"/>
        <v>5444.0117811582659</v>
      </c>
      <c r="N121" s="40">
        <f t="shared" si="10"/>
        <v>10.100982567198995</v>
      </c>
      <c r="O121" s="40">
        <f t="shared" si="11"/>
        <v>315.50901743280104</v>
      </c>
      <c r="P121" s="40">
        <f t="shared" si="12"/>
        <v>5128.5027637254652</v>
      </c>
    </row>
    <row r="122" spans="8:16" ht="12.75" customHeight="1" x14ac:dyDescent="0.2">
      <c r="H122" s="52">
        <f t="shared" si="9"/>
        <v>8.75</v>
      </c>
      <c r="I122" s="37">
        <f t="shared" si="17"/>
        <v>105</v>
      </c>
      <c r="J122" s="38">
        <f t="shared" si="13"/>
        <v>45754</v>
      </c>
      <c r="K122" s="53">
        <f t="shared" si="14"/>
        <v>45784</v>
      </c>
      <c r="L122" s="39">
        <f t="shared" si="18"/>
        <v>325.61</v>
      </c>
      <c r="M122" s="40">
        <f t="shared" si="16"/>
        <v>5128.5027637254652</v>
      </c>
      <c r="N122" s="40">
        <f t="shared" si="10"/>
        <v>9.515577683265267</v>
      </c>
      <c r="O122" s="40">
        <f t="shared" si="11"/>
        <v>316.09442231673472</v>
      </c>
      <c r="P122" s="40">
        <f t="shared" si="12"/>
        <v>4812.4083414087308</v>
      </c>
    </row>
    <row r="123" spans="8:16" ht="12.75" customHeight="1" x14ac:dyDescent="0.2">
      <c r="H123" s="52">
        <f t="shared" si="9"/>
        <v>8.8333333333333339</v>
      </c>
      <c r="I123" s="37">
        <f t="shared" si="17"/>
        <v>106</v>
      </c>
      <c r="J123" s="38">
        <f t="shared" si="13"/>
        <v>45784</v>
      </c>
      <c r="K123" s="53">
        <f t="shared" si="14"/>
        <v>45815</v>
      </c>
      <c r="L123" s="39">
        <f t="shared" si="18"/>
        <v>325.61</v>
      </c>
      <c r="M123" s="40">
        <f t="shared" si="16"/>
        <v>4812.4083414087308</v>
      </c>
      <c r="N123" s="40">
        <f t="shared" si="10"/>
        <v>8.92908662157053</v>
      </c>
      <c r="O123" s="40">
        <f t="shared" si="11"/>
        <v>316.68091337842947</v>
      </c>
      <c r="P123" s="40">
        <f t="shared" si="12"/>
        <v>4495.7274280303018</v>
      </c>
    </row>
    <row r="124" spans="8:16" ht="12.75" customHeight="1" x14ac:dyDescent="0.2">
      <c r="H124" s="52">
        <f t="shared" si="9"/>
        <v>8.9166666666666661</v>
      </c>
      <c r="I124" s="37">
        <f t="shared" si="17"/>
        <v>107</v>
      </c>
      <c r="J124" s="38">
        <f t="shared" si="13"/>
        <v>45815</v>
      </c>
      <c r="K124" s="53">
        <f t="shared" si="14"/>
        <v>45845</v>
      </c>
      <c r="L124" s="39">
        <f t="shared" si="18"/>
        <v>325.61</v>
      </c>
      <c r="M124" s="40">
        <f t="shared" si="16"/>
        <v>4495.7274280303018</v>
      </c>
      <c r="N124" s="40">
        <f t="shared" si="10"/>
        <v>8.3415073667880222</v>
      </c>
      <c r="O124" s="40">
        <f t="shared" si="11"/>
        <v>317.26849263321196</v>
      </c>
      <c r="P124" s="40">
        <f t="shared" si="12"/>
        <v>4178.4589353970896</v>
      </c>
    </row>
    <row r="125" spans="8:16" ht="12.75" customHeight="1" x14ac:dyDescent="0.2">
      <c r="H125" s="52">
        <f t="shared" si="9"/>
        <v>9</v>
      </c>
      <c r="I125" s="37">
        <f t="shared" si="17"/>
        <v>108</v>
      </c>
      <c r="J125" s="38">
        <f t="shared" si="13"/>
        <v>45845</v>
      </c>
      <c r="K125" s="53">
        <f t="shared" si="14"/>
        <v>45876</v>
      </c>
      <c r="L125" s="39">
        <f t="shared" si="18"/>
        <v>325.61</v>
      </c>
      <c r="M125" s="40">
        <f t="shared" si="16"/>
        <v>4178.4589353970896</v>
      </c>
      <c r="N125" s="40">
        <f t="shared" si="10"/>
        <v>7.7528378998516843</v>
      </c>
      <c r="O125" s="40">
        <f t="shared" si="11"/>
        <v>317.85716210014834</v>
      </c>
      <c r="P125" s="40">
        <f t="shared" si="12"/>
        <v>3860.6017732969412</v>
      </c>
    </row>
    <row r="126" spans="8:16" ht="12.75" customHeight="1" x14ac:dyDescent="0.2">
      <c r="H126" s="52">
        <f t="shared" si="9"/>
        <v>9.0833333333333339</v>
      </c>
      <c r="I126" s="37">
        <f t="shared" si="17"/>
        <v>109</v>
      </c>
      <c r="J126" s="38">
        <f t="shared" si="13"/>
        <v>45876</v>
      </c>
      <c r="K126" s="53">
        <f t="shared" si="14"/>
        <v>45907</v>
      </c>
      <c r="L126" s="39">
        <f t="shared" si="18"/>
        <v>325.61</v>
      </c>
      <c r="M126" s="40">
        <f t="shared" si="16"/>
        <v>3860.6017732969412</v>
      </c>
      <c r="N126" s="40">
        <f t="shared" si="10"/>
        <v>7.1630761979492235</v>
      </c>
      <c r="O126" s="40">
        <f t="shared" si="11"/>
        <v>318.44692380205078</v>
      </c>
      <c r="P126" s="40">
        <f t="shared" si="12"/>
        <v>3542.1548494948906</v>
      </c>
    </row>
    <row r="127" spans="8:16" ht="12.75" customHeight="1" x14ac:dyDescent="0.2">
      <c r="H127" s="52">
        <f t="shared" si="9"/>
        <v>9.1666666666666661</v>
      </c>
      <c r="I127" s="37">
        <f t="shared" si="17"/>
        <v>110</v>
      </c>
      <c r="J127" s="38">
        <f t="shared" si="13"/>
        <v>45907</v>
      </c>
      <c r="K127" s="53">
        <f t="shared" si="14"/>
        <v>45937</v>
      </c>
      <c r="L127" s="39">
        <f t="shared" si="18"/>
        <v>325.61</v>
      </c>
      <c r="M127" s="40">
        <f t="shared" si="16"/>
        <v>3542.1548494948906</v>
      </c>
      <c r="N127" s="40">
        <f t="shared" si="10"/>
        <v>6.5722202345151599</v>
      </c>
      <c r="O127" s="40">
        <f t="shared" si="11"/>
        <v>319.03777976548486</v>
      </c>
      <c r="P127" s="40">
        <f t="shared" si="12"/>
        <v>3223.1170697294056</v>
      </c>
    </row>
    <row r="128" spans="8:16" ht="12.75" customHeight="1" x14ac:dyDescent="0.2">
      <c r="H128" s="52">
        <f t="shared" si="9"/>
        <v>9.25</v>
      </c>
      <c r="I128" s="37">
        <f t="shared" si="17"/>
        <v>111</v>
      </c>
      <c r="J128" s="38">
        <f t="shared" si="13"/>
        <v>45937</v>
      </c>
      <c r="K128" s="53">
        <f t="shared" si="14"/>
        <v>45968</v>
      </c>
      <c r="L128" s="39">
        <f t="shared" si="18"/>
        <v>325.61</v>
      </c>
      <c r="M128" s="40">
        <f t="shared" si="16"/>
        <v>3223.1170697294056</v>
      </c>
      <c r="N128" s="40">
        <f t="shared" si="10"/>
        <v>5.9802679792238607</v>
      </c>
      <c r="O128" s="40">
        <f t="shared" si="11"/>
        <v>319.62973202077615</v>
      </c>
      <c r="P128" s="40">
        <f t="shared" si="12"/>
        <v>2903.4873377086296</v>
      </c>
    </row>
    <row r="129" spans="8:16" ht="12.75" customHeight="1" x14ac:dyDescent="0.2">
      <c r="H129" s="52">
        <f t="shared" si="9"/>
        <v>9.3333333333333339</v>
      </c>
      <c r="I129" s="37">
        <f t="shared" si="17"/>
        <v>112</v>
      </c>
      <c r="J129" s="38">
        <f t="shared" si="13"/>
        <v>45968</v>
      </c>
      <c r="K129" s="53">
        <f t="shared" si="14"/>
        <v>45998</v>
      </c>
      <c r="L129" s="39">
        <f t="shared" si="18"/>
        <v>325.61</v>
      </c>
      <c r="M129" s="40">
        <f t="shared" si="16"/>
        <v>2903.4873377086296</v>
      </c>
      <c r="N129" s="40">
        <f t="shared" si="10"/>
        <v>5.3872173979825702</v>
      </c>
      <c r="O129" s="40">
        <f t="shared" si="11"/>
        <v>320.22278260201745</v>
      </c>
      <c r="P129" s="40">
        <f t="shared" si="12"/>
        <v>2583.2645551066121</v>
      </c>
    </row>
    <row r="130" spans="8:16" ht="12.75" customHeight="1" x14ac:dyDescent="0.2">
      <c r="H130" s="52">
        <f t="shared" si="9"/>
        <v>9.4166666666666661</v>
      </c>
      <c r="I130" s="37">
        <f t="shared" si="17"/>
        <v>113</v>
      </c>
      <c r="J130" s="38">
        <f t="shared" si="13"/>
        <v>45998</v>
      </c>
      <c r="K130" s="53">
        <f t="shared" si="14"/>
        <v>46029</v>
      </c>
      <c r="L130" s="39">
        <f t="shared" si="18"/>
        <v>325.61</v>
      </c>
      <c r="M130" s="40">
        <f t="shared" si="16"/>
        <v>2583.2645551066121</v>
      </c>
      <c r="N130" s="40">
        <f t="shared" si="10"/>
        <v>4.7930664529244114</v>
      </c>
      <c r="O130" s="40">
        <f t="shared" si="11"/>
        <v>320.81693354707562</v>
      </c>
      <c r="P130" s="40">
        <f t="shared" si="12"/>
        <v>2262.4476215595364</v>
      </c>
    </row>
    <row r="131" spans="8:16" ht="12.75" customHeight="1" x14ac:dyDescent="0.2">
      <c r="H131" s="52">
        <f t="shared" si="9"/>
        <v>9.5</v>
      </c>
      <c r="I131" s="37">
        <f t="shared" si="17"/>
        <v>114</v>
      </c>
      <c r="J131" s="38">
        <f t="shared" si="13"/>
        <v>46029</v>
      </c>
      <c r="K131" s="53">
        <f t="shared" si="14"/>
        <v>46060</v>
      </c>
      <c r="L131" s="39">
        <f t="shared" si="18"/>
        <v>325.61</v>
      </c>
      <c r="M131" s="40">
        <f t="shared" si="16"/>
        <v>2262.4476215595364</v>
      </c>
      <c r="N131" s="40">
        <f t="shared" si="10"/>
        <v>4.1978131024013923</v>
      </c>
      <c r="O131" s="40">
        <f t="shared" si="11"/>
        <v>321.41218689759864</v>
      </c>
      <c r="P131" s="40">
        <f t="shared" si="12"/>
        <v>1941.0354346619379</v>
      </c>
    </row>
    <row r="132" spans="8:16" ht="12.75" customHeight="1" x14ac:dyDescent="0.2">
      <c r="H132" s="52">
        <f t="shared" si="9"/>
        <v>9.5833333333333339</v>
      </c>
      <c r="I132" s="37">
        <f t="shared" si="17"/>
        <v>115</v>
      </c>
      <c r="J132" s="38">
        <f t="shared" si="13"/>
        <v>46060</v>
      </c>
      <c r="K132" s="53">
        <f t="shared" si="14"/>
        <v>46088</v>
      </c>
      <c r="L132" s="39">
        <f t="shared" si="18"/>
        <v>325.61</v>
      </c>
      <c r="M132" s="40">
        <f t="shared" si="16"/>
        <v>1941.0354346619379</v>
      </c>
      <c r="N132" s="40">
        <f t="shared" si="10"/>
        <v>3.6014553009773826</v>
      </c>
      <c r="O132" s="40">
        <f t="shared" si="11"/>
        <v>322.00854469902265</v>
      </c>
      <c r="P132" s="40">
        <f t="shared" si="12"/>
        <v>1619.0268899629152</v>
      </c>
    </row>
    <row r="133" spans="8:16" ht="12.75" customHeight="1" x14ac:dyDescent="0.2">
      <c r="H133" s="52">
        <f t="shared" si="9"/>
        <v>9.6666666666666661</v>
      </c>
      <c r="I133" s="37">
        <f t="shared" si="17"/>
        <v>116</v>
      </c>
      <c r="J133" s="38">
        <f t="shared" si="13"/>
        <v>46088</v>
      </c>
      <c r="K133" s="53">
        <f t="shared" si="14"/>
        <v>46119</v>
      </c>
      <c r="L133" s="39">
        <f t="shared" si="18"/>
        <v>325.61</v>
      </c>
      <c r="M133" s="40">
        <f t="shared" si="16"/>
        <v>1619.0268899629152</v>
      </c>
      <c r="N133" s="40">
        <f t="shared" si="10"/>
        <v>3.0039909994210912</v>
      </c>
      <c r="O133" s="40">
        <f t="shared" si="11"/>
        <v>322.60600900057892</v>
      </c>
      <c r="P133" s="40">
        <f t="shared" si="12"/>
        <v>1296.4208809623362</v>
      </c>
    </row>
    <row r="134" spans="8:16" ht="12.75" customHeight="1" x14ac:dyDescent="0.2">
      <c r="H134" s="52">
        <f t="shared" si="9"/>
        <v>9.75</v>
      </c>
      <c r="I134" s="37">
        <f t="shared" si="17"/>
        <v>117</v>
      </c>
      <c r="J134" s="38">
        <f t="shared" si="13"/>
        <v>46119</v>
      </c>
      <c r="K134" s="53">
        <f t="shared" si="14"/>
        <v>46149</v>
      </c>
      <c r="L134" s="39">
        <f t="shared" si="18"/>
        <v>325.61</v>
      </c>
      <c r="M134" s="40">
        <f t="shared" si="16"/>
        <v>1296.4208809623362</v>
      </c>
      <c r="N134" s="40">
        <f t="shared" si="10"/>
        <v>2.4054181446990199</v>
      </c>
      <c r="O134" s="40">
        <f t="shared" si="11"/>
        <v>323.204581855301</v>
      </c>
      <c r="P134" s="40">
        <f t="shared" si="12"/>
        <v>973.21629910703518</v>
      </c>
    </row>
    <row r="135" spans="8:16" ht="12.75" customHeight="1" x14ac:dyDescent="0.2">
      <c r="H135" s="52">
        <f t="shared" si="9"/>
        <v>9.8333333333333339</v>
      </c>
      <c r="I135" s="37">
        <f t="shared" si="17"/>
        <v>118</v>
      </c>
      <c r="J135" s="38">
        <f t="shared" si="13"/>
        <v>46149</v>
      </c>
      <c r="K135" s="53">
        <f t="shared" si="14"/>
        <v>46180</v>
      </c>
      <c r="L135" s="39">
        <f t="shared" si="18"/>
        <v>325.61</v>
      </c>
      <c r="M135" s="40">
        <f t="shared" si="16"/>
        <v>973.21629910703518</v>
      </c>
      <c r="N135" s="40">
        <f t="shared" si="10"/>
        <v>1.805734679968412</v>
      </c>
      <c r="O135" s="40">
        <f t="shared" si="11"/>
        <v>323.80426532003162</v>
      </c>
      <c r="P135" s="40">
        <f t="shared" si="12"/>
        <v>649.41203378700357</v>
      </c>
    </row>
    <row r="136" spans="8:16" ht="12.75" customHeight="1" x14ac:dyDescent="0.2">
      <c r="H136" s="52">
        <f t="shared" si="9"/>
        <v>9.9166666666666661</v>
      </c>
      <c r="I136" s="37">
        <f t="shared" si="17"/>
        <v>119</v>
      </c>
      <c r="J136" s="38">
        <f t="shared" si="13"/>
        <v>46180</v>
      </c>
      <c r="K136" s="53">
        <f t="shared" si="14"/>
        <v>46210</v>
      </c>
      <c r="L136" s="39">
        <f t="shared" si="18"/>
        <v>325.61</v>
      </c>
      <c r="M136" s="40">
        <f t="shared" si="16"/>
        <v>649.41203378700357</v>
      </c>
      <c r="N136" s="40">
        <f t="shared" si="10"/>
        <v>1.2049385445701826</v>
      </c>
      <c r="O136" s="40">
        <f t="shared" si="11"/>
        <v>324.40506145542986</v>
      </c>
      <c r="P136" s="40">
        <f t="shared" si="12"/>
        <v>325.00697233157371</v>
      </c>
    </row>
    <row r="137" spans="8:16" ht="12.75" customHeight="1" x14ac:dyDescent="0.2">
      <c r="H137" s="52">
        <f t="shared" si="9"/>
        <v>10</v>
      </c>
      <c r="I137" s="37">
        <f t="shared" si="17"/>
        <v>120</v>
      </c>
      <c r="J137" s="38">
        <f t="shared" si="13"/>
        <v>46210</v>
      </c>
      <c r="K137" s="53">
        <f t="shared" si="14"/>
        <v>0</v>
      </c>
      <c r="L137" s="39">
        <f t="shared" si="18"/>
        <v>325.61</v>
      </c>
      <c r="M137" s="40">
        <f t="shared" si="16"/>
        <v>325.00697233157371</v>
      </c>
      <c r="N137" s="40">
        <f t="shared" si="10"/>
        <v>0.60302767402183799</v>
      </c>
      <c r="O137" s="40">
        <f t="shared" si="11"/>
        <v>325.00697232597815</v>
      </c>
      <c r="P137" s="40">
        <f t="shared" si="12"/>
        <v>5.5955524658202194E-9</v>
      </c>
    </row>
    <row r="138" spans="8:16" ht="12.75" customHeight="1" x14ac:dyDescent="0.2">
      <c r="H138" s="52" t="e">
        <f t="shared" si="9"/>
        <v>#VALUE!</v>
      </c>
      <c r="I138" s="37" t="str">
        <f t="shared" si="17"/>
        <v/>
      </c>
      <c r="J138" s="38" t="str">
        <f t="shared" si="13"/>
        <v/>
      </c>
      <c r="K138" s="53">
        <f t="shared" ref="K138:K166" si="19">IF(J139="",0,J139)</f>
        <v>0</v>
      </c>
      <c r="L138" s="39" t="str">
        <f t="shared" ref="L138:L166" si="20">IF(J138="","",$L$14)</f>
        <v/>
      </c>
      <c r="M138" s="40" t="str">
        <f t="shared" si="16"/>
        <v/>
      </c>
      <c r="N138" s="40" t="str">
        <f t="shared" si="10"/>
        <v/>
      </c>
      <c r="O138" s="40" t="str">
        <f t="shared" si="11"/>
        <v/>
      </c>
      <c r="P138" s="40" t="str">
        <f t="shared" si="12"/>
        <v/>
      </c>
    </row>
    <row r="139" spans="8:16" ht="12.75" customHeight="1" x14ac:dyDescent="0.2">
      <c r="H139" s="52" t="e">
        <f t="shared" si="9"/>
        <v>#VALUE!</v>
      </c>
      <c r="I139" s="37" t="str">
        <f t="shared" si="17"/>
        <v/>
      </c>
      <c r="J139" s="38" t="str">
        <f t="shared" si="13"/>
        <v/>
      </c>
      <c r="K139" s="53">
        <f t="shared" si="19"/>
        <v>0</v>
      </c>
      <c r="L139" s="39" t="str">
        <f t="shared" si="20"/>
        <v/>
      </c>
      <c r="M139" s="40" t="str">
        <f t="shared" si="16"/>
        <v/>
      </c>
      <c r="N139" s="40" t="str">
        <f t="shared" si="10"/>
        <v/>
      </c>
      <c r="O139" s="40" t="str">
        <f t="shared" si="11"/>
        <v/>
      </c>
      <c r="P139" s="40" t="str">
        <f t="shared" si="12"/>
        <v/>
      </c>
    </row>
    <row r="140" spans="8:16" ht="12.75" customHeight="1" x14ac:dyDescent="0.2">
      <c r="H140" s="52" t="e">
        <f t="shared" si="9"/>
        <v>#VALUE!</v>
      </c>
      <c r="I140" s="37" t="str">
        <f t="shared" si="17"/>
        <v/>
      </c>
      <c r="J140" s="38" t="str">
        <f t="shared" si="13"/>
        <v/>
      </c>
      <c r="K140" s="53">
        <f t="shared" si="19"/>
        <v>0</v>
      </c>
      <c r="L140" s="39" t="str">
        <f t="shared" si="20"/>
        <v/>
      </c>
      <c r="M140" s="40" t="str">
        <f t="shared" si="16"/>
        <v/>
      </c>
      <c r="N140" s="40" t="str">
        <f t="shared" si="10"/>
        <v/>
      </c>
      <c r="O140" s="40" t="str">
        <f t="shared" si="11"/>
        <v/>
      </c>
      <c r="P140" s="40" t="str">
        <f t="shared" si="12"/>
        <v/>
      </c>
    </row>
    <row r="141" spans="8:16" ht="12.75" customHeight="1" x14ac:dyDescent="0.2">
      <c r="H141" s="52" t="e">
        <f t="shared" si="9"/>
        <v>#VALUE!</v>
      </c>
      <c r="I141" s="37" t="str">
        <f t="shared" si="17"/>
        <v/>
      </c>
      <c r="J141" s="38" t="str">
        <f t="shared" si="13"/>
        <v/>
      </c>
      <c r="K141" s="53">
        <f t="shared" si="19"/>
        <v>0</v>
      </c>
      <c r="L141" s="39" t="str">
        <f t="shared" si="20"/>
        <v/>
      </c>
      <c r="M141" s="40" t="str">
        <f t="shared" si="16"/>
        <v/>
      </c>
      <c r="N141" s="40" t="str">
        <f t="shared" si="10"/>
        <v/>
      </c>
      <c r="O141" s="40" t="str">
        <f t="shared" si="11"/>
        <v/>
      </c>
      <c r="P141" s="40" t="str">
        <f t="shared" si="12"/>
        <v/>
      </c>
    </row>
    <row r="142" spans="8:16" ht="12.75" customHeight="1" x14ac:dyDescent="0.2">
      <c r="H142" s="52" t="e">
        <f t="shared" si="9"/>
        <v>#VALUE!</v>
      </c>
      <c r="I142" s="37" t="str">
        <f t="shared" si="17"/>
        <v/>
      </c>
      <c r="J142" s="38" t="str">
        <f t="shared" si="13"/>
        <v/>
      </c>
      <c r="K142" s="53">
        <f t="shared" si="19"/>
        <v>0</v>
      </c>
      <c r="L142" s="39" t="str">
        <f t="shared" si="20"/>
        <v/>
      </c>
      <c r="M142" s="40" t="str">
        <f t="shared" si="16"/>
        <v/>
      </c>
      <c r="N142" s="40" t="str">
        <f t="shared" si="10"/>
        <v/>
      </c>
      <c r="O142" s="40" t="str">
        <f t="shared" si="11"/>
        <v/>
      </c>
      <c r="P142" s="40" t="str">
        <f t="shared" si="12"/>
        <v/>
      </c>
    </row>
    <row r="143" spans="8:16" ht="12.75" customHeight="1" x14ac:dyDescent="0.2">
      <c r="H143" s="52" t="e">
        <f t="shared" si="9"/>
        <v>#VALUE!</v>
      </c>
      <c r="I143" s="37" t="str">
        <f t="shared" si="17"/>
        <v/>
      </c>
      <c r="J143" s="38" t="str">
        <f t="shared" si="13"/>
        <v/>
      </c>
      <c r="K143" s="53">
        <f t="shared" si="19"/>
        <v>0</v>
      </c>
      <c r="L143" s="39" t="str">
        <f t="shared" si="20"/>
        <v/>
      </c>
      <c r="M143" s="40" t="str">
        <f t="shared" si="16"/>
        <v/>
      </c>
      <c r="N143" s="40" t="str">
        <f t="shared" si="10"/>
        <v/>
      </c>
      <c r="O143" s="40" t="str">
        <f t="shared" si="11"/>
        <v/>
      </c>
      <c r="P143" s="40" t="str">
        <f t="shared" si="12"/>
        <v/>
      </c>
    </row>
    <row r="144" spans="8:16" ht="12.75" customHeight="1" x14ac:dyDescent="0.2">
      <c r="H144" s="52" t="e">
        <f t="shared" si="9"/>
        <v>#VALUE!</v>
      </c>
      <c r="I144" s="37" t="str">
        <f t="shared" si="17"/>
        <v/>
      </c>
      <c r="J144" s="38" t="str">
        <f t="shared" si="13"/>
        <v/>
      </c>
      <c r="K144" s="53">
        <f t="shared" si="19"/>
        <v>0</v>
      </c>
      <c r="L144" s="39" t="str">
        <f t="shared" si="20"/>
        <v/>
      </c>
      <c r="M144" s="40" t="str">
        <f t="shared" si="16"/>
        <v/>
      </c>
      <c r="N144" s="40" t="str">
        <f t="shared" si="10"/>
        <v/>
      </c>
      <c r="O144" s="40" t="str">
        <f t="shared" si="11"/>
        <v/>
      </c>
      <c r="P144" s="40" t="str">
        <f t="shared" si="12"/>
        <v/>
      </c>
    </row>
    <row r="145" spans="8:16" ht="12.75" customHeight="1" x14ac:dyDescent="0.2">
      <c r="H145" s="52" t="e">
        <f t="shared" si="9"/>
        <v>#VALUE!</v>
      </c>
      <c r="I145" s="37" t="str">
        <f t="shared" si="17"/>
        <v/>
      </c>
      <c r="J145" s="38" t="str">
        <f t="shared" si="13"/>
        <v/>
      </c>
      <c r="K145" s="53">
        <f t="shared" si="19"/>
        <v>0</v>
      </c>
      <c r="L145" s="39" t="str">
        <f t="shared" si="20"/>
        <v/>
      </c>
      <c r="M145" s="40" t="str">
        <f t="shared" si="16"/>
        <v/>
      </c>
      <c r="N145" s="40" t="str">
        <f t="shared" si="10"/>
        <v/>
      </c>
      <c r="O145" s="40" t="str">
        <f t="shared" si="11"/>
        <v/>
      </c>
      <c r="P145" s="40" t="str">
        <f t="shared" si="12"/>
        <v/>
      </c>
    </row>
    <row r="146" spans="8:16" ht="12.75" customHeight="1" x14ac:dyDescent="0.2">
      <c r="H146" s="52" t="e">
        <f t="shared" ref="H146:H209" si="21">I146/12</f>
        <v>#VALUE!</v>
      </c>
      <c r="I146" s="37" t="str">
        <f t="shared" si="17"/>
        <v/>
      </c>
      <c r="J146" s="38" t="str">
        <f t="shared" si="13"/>
        <v/>
      </c>
      <c r="K146" s="53">
        <f t="shared" si="19"/>
        <v>0</v>
      </c>
      <c r="L146" s="39" t="str">
        <f t="shared" si="20"/>
        <v/>
      </c>
      <c r="M146" s="40" t="str">
        <f t="shared" si="16"/>
        <v/>
      </c>
      <c r="N146" s="40" t="str">
        <f t="shared" ref="N146:N209" si="22">IF(I146&lt;&gt;"",$N$14*M146,"")</f>
        <v/>
      </c>
      <c r="O146" s="40" t="str">
        <f t="shared" ref="O146:O209" si="23">IF(I146&lt;&gt;"",L146-N146,"")</f>
        <v/>
      </c>
      <c r="P146" s="40" t="str">
        <f t="shared" ref="P146:P209" si="24">IF(I146&lt;&gt;"",M146-O146,"")</f>
        <v/>
      </c>
    </row>
    <row r="147" spans="8:16" ht="12.75" customHeight="1" x14ac:dyDescent="0.2">
      <c r="H147" s="52" t="e">
        <f t="shared" si="21"/>
        <v>#VALUE!</v>
      </c>
      <c r="I147" s="37" t="str">
        <f t="shared" si="17"/>
        <v/>
      </c>
      <c r="J147" s="38" t="str">
        <f t="shared" ref="J147:J210" si="25">IF(I147="","",EDATE($J$18,I146))</f>
        <v/>
      </c>
      <c r="K147" s="53">
        <f t="shared" si="19"/>
        <v>0</v>
      </c>
      <c r="L147" s="39" t="str">
        <f t="shared" si="20"/>
        <v/>
      </c>
      <c r="M147" s="40" t="str">
        <f t="shared" ref="M147:M210" si="26">IF(I147&lt;&gt;"",P146,"")</f>
        <v/>
      </c>
      <c r="N147" s="40" t="str">
        <f t="shared" si="22"/>
        <v/>
      </c>
      <c r="O147" s="40" t="str">
        <f t="shared" si="23"/>
        <v/>
      </c>
      <c r="P147" s="40" t="str">
        <f t="shared" si="24"/>
        <v/>
      </c>
    </row>
    <row r="148" spans="8:16" ht="12.75" customHeight="1" x14ac:dyDescent="0.2">
      <c r="H148" s="52" t="e">
        <f t="shared" si="21"/>
        <v>#VALUE!</v>
      </c>
      <c r="I148" s="37" t="str">
        <f t="shared" ref="I148:I166" si="27">IF(I147&gt;=$I$14,"",I147+1)</f>
        <v/>
      </c>
      <c r="J148" s="38" t="str">
        <f t="shared" si="25"/>
        <v/>
      </c>
      <c r="K148" s="53">
        <f t="shared" si="19"/>
        <v>0</v>
      </c>
      <c r="L148" s="39" t="str">
        <f t="shared" si="20"/>
        <v/>
      </c>
      <c r="M148" s="40" t="str">
        <f t="shared" si="26"/>
        <v/>
      </c>
      <c r="N148" s="40" t="str">
        <f t="shared" si="22"/>
        <v/>
      </c>
      <c r="O148" s="40" t="str">
        <f t="shared" si="23"/>
        <v/>
      </c>
      <c r="P148" s="40" t="str">
        <f t="shared" si="24"/>
        <v/>
      </c>
    </row>
    <row r="149" spans="8:16" ht="12.75" customHeight="1" x14ac:dyDescent="0.2">
      <c r="H149" s="52" t="e">
        <f t="shared" si="21"/>
        <v>#VALUE!</v>
      </c>
      <c r="I149" s="37" t="str">
        <f t="shared" si="27"/>
        <v/>
      </c>
      <c r="J149" s="38" t="str">
        <f t="shared" si="25"/>
        <v/>
      </c>
      <c r="K149" s="53">
        <f t="shared" si="19"/>
        <v>0</v>
      </c>
      <c r="L149" s="39" t="str">
        <f t="shared" si="20"/>
        <v/>
      </c>
      <c r="M149" s="40" t="str">
        <f t="shared" si="26"/>
        <v/>
      </c>
      <c r="N149" s="40" t="str">
        <f t="shared" si="22"/>
        <v/>
      </c>
      <c r="O149" s="40" t="str">
        <f t="shared" si="23"/>
        <v/>
      </c>
      <c r="P149" s="40" t="str">
        <f t="shared" si="24"/>
        <v/>
      </c>
    </row>
    <row r="150" spans="8:16" ht="12.75" customHeight="1" x14ac:dyDescent="0.2">
      <c r="H150" s="52" t="e">
        <f t="shared" si="21"/>
        <v>#VALUE!</v>
      </c>
      <c r="I150" s="37" t="str">
        <f t="shared" si="27"/>
        <v/>
      </c>
      <c r="J150" s="38" t="str">
        <f t="shared" si="25"/>
        <v/>
      </c>
      <c r="K150" s="53">
        <f t="shared" si="19"/>
        <v>0</v>
      </c>
      <c r="L150" s="39" t="str">
        <f t="shared" si="20"/>
        <v/>
      </c>
      <c r="M150" s="40" t="str">
        <f t="shared" si="26"/>
        <v/>
      </c>
      <c r="N150" s="40" t="str">
        <f t="shared" si="22"/>
        <v/>
      </c>
      <c r="O150" s="40" t="str">
        <f t="shared" si="23"/>
        <v/>
      </c>
      <c r="P150" s="40" t="str">
        <f t="shared" si="24"/>
        <v/>
      </c>
    </row>
    <row r="151" spans="8:16" ht="12.75" customHeight="1" x14ac:dyDescent="0.2">
      <c r="H151" s="52" t="e">
        <f t="shared" si="21"/>
        <v>#VALUE!</v>
      </c>
      <c r="I151" s="37" t="str">
        <f t="shared" si="27"/>
        <v/>
      </c>
      <c r="J151" s="38" t="str">
        <f t="shared" si="25"/>
        <v/>
      </c>
      <c r="K151" s="53">
        <f t="shared" si="19"/>
        <v>0</v>
      </c>
      <c r="L151" s="39" t="str">
        <f t="shared" si="20"/>
        <v/>
      </c>
      <c r="M151" s="40" t="str">
        <f t="shared" si="26"/>
        <v/>
      </c>
      <c r="N151" s="40" t="str">
        <f t="shared" si="22"/>
        <v/>
      </c>
      <c r="O151" s="40" t="str">
        <f t="shared" si="23"/>
        <v/>
      </c>
      <c r="P151" s="40" t="str">
        <f t="shared" si="24"/>
        <v/>
      </c>
    </row>
    <row r="152" spans="8:16" ht="12.75" customHeight="1" x14ac:dyDescent="0.2">
      <c r="H152" s="52" t="e">
        <f t="shared" si="21"/>
        <v>#VALUE!</v>
      </c>
      <c r="I152" s="37" t="str">
        <f t="shared" si="27"/>
        <v/>
      </c>
      <c r="J152" s="38" t="str">
        <f t="shared" si="25"/>
        <v/>
      </c>
      <c r="K152" s="53">
        <f t="shared" si="19"/>
        <v>0</v>
      </c>
      <c r="L152" s="39" t="str">
        <f t="shared" si="20"/>
        <v/>
      </c>
      <c r="M152" s="40" t="str">
        <f t="shared" si="26"/>
        <v/>
      </c>
      <c r="N152" s="40" t="str">
        <f t="shared" si="22"/>
        <v/>
      </c>
      <c r="O152" s="40" t="str">
        <f t="shared" si="23"/>
        <v/>
      </c>
      <c r="P152" s="40" t="str">
        <f t="shared" si="24"/>
        <v/>
      </c>
    </row>
    <row r="153" spans="8:16" ht="12.75" customHeight="1" x14ac:dyDescent="0.2">
      <c r="H153" s="52" t="e">
        <f t="shared" si="21"/>
        <v>#VALUE!</v>
      </c>
      <c r="I153" s="37" t="str">
        <f t="shared" si="27"/>
        <v/>
      </c>
      <c r="J153" s="38" t="str">
        <f t="shared" si="25"/>
        <v/>
      </c>
      <c r="K153" s="53">
        <f t="shared" si="19"/>
        <v>0</v>
      </c>
      <c r="L153" s="39" t="str">
        <f t="shared" si="20"/>
        <v/>
      </c>
      <c r="M153" s="40" t="str">
        <f t="shared" si="26"/>
        <v/>
      </c>
      <c r="N153" s="40" t="str">
        <f t="shared" si="22"/>
        <v/>
      </c>
      <c r="O153" s="40" t="str">
        <f t="shared" si="23"/>
        <v/>
      </c>
      <c r="P153" s="40" t="str">
        <f t="shared" si="24"/>
        <v/>
      </c>
    </row>
    <row r="154" spans="8:16" ht="12.75" customHeight="1" x14ac:dyDescent="0.2">
      <c r="H154" s="52" t="e">
        <f t="shared" si="21"/>
        <v>#VALUE!</v>
      </c>
      <c r="I154" s="37" t="str">
        <f t="shared" si="27"/>
        <v/>
      </c>
      <c r="J154" s="38" t="str">
        <f t="shared" si="25"/>
        <v/>
      </c>
      <c r="K154" s="53">
        <f t="shared" si="19"/>
        <v>0</v>
      </c>
      <c r="L154" s="39" t="str">
        <f t="shared" si="20"/>
        <v/>
      </c>
      <c r="M154" s="40" t="str">
        <f t="shared" si="26"/>
        <v/>
      </c>
      <c r="N154" s="40" t="str">
        <f t="shared" si="22"/>
        <v/>
      </c>
      <c r="O154" s="40" t="str">
        <f t="shared" si="23"/>
        <v/>
      </c>
      <c r="P154" s="40" t="str">
        <f t="shared" si="24"/>
        <v/>
      </c>
    </row>
    <row r="155" spans="8:16" ht="12.75" customHeight="1" x14ac:dyDescent="0.2">
      <c r="H155" s="52" t="e">
        <f t="shared" si="21"/>
        <v>#VALUE!</v>
      </c>
      <c r="I155" s="37" t="str">
        <f t="shared" si="27"/>
        <v/>
      </c>
      <c r="J155" s="38" t="str">
        <f t="shared" si="25"/>
        <v/>
      </c>
      <c r="K155" s="53">
        <f t="shared" si="19"/>
        <v>0</v>
      </c>
      <c r="L155" s="39" t="str">
        <f t="shared" si="20"/>
        <v/>
      </c>
      <c r="M155" s="40" t="str">
        <f t="shared" si="26"/>
        <v/>
      </c>
      <c r="N155" s="40" t="str">
        <f t="shared" si="22"/>
        <v/>
      </c>
      <c r="O155" s="40" t="str">
        <f t="shared" si="23"/>
        <v/>
      </c>
      <c r="P155" s="40" t="str">
        <f t="shared" si="24"/>
        <v/>
      </c>
    </row>
    <row r="156" spans="8:16" ht="12.75" customHeight="1" x14ac:dyDescent="0.2">
      <c r="H156" s="52" t="e">
        <f t="shared" si="21"/>
        <v>#VALUE!</v>
      </c>
      <c r="I156" s="37" t="str">
        <f t="shared" si="27"/>
        <v/>
      </c>
      <c r="J156" s="38" t="str">
        <f t="shared" si="25"/>
        <v/>
      </c>
      <c r="K156" s="53">
        <f t="shared" si="19"/>
        <v>0</v>
      </c>
      <c r="L156" s="39" t="str">
        <f t="shared" si="20"/>
        <v/>
      </c>
      <c r="M156" s="40" t="str">
        <f t="shared" si="26"/>
        <v/>
      </c>
      <c r="N156" s="40" t="str">
        <f t="shared" si="22"/>
        <v/>
      </c>
      <c r="O156" s="40" t="str">
        <f t="shared" si="23"/>
        <v/>
      </c>
      <c r="P156" s="40" t="str">
        <f t="shared" si="24"/>
        <v/>
      </c>
    </row>
    <row r="157" spans="8:16" ht="12.75" customHeight="1" x14ac:dyDescent="0.2">
      <c r="H157" s="52" t="e">
        <f t="shared" si="21"/>
        <v>#VALUE!</v>
      </c>
      <c r="I157" s="37" t="str">
        <f t="shared" si="27"/>
        <v/>
      </c>
      <c r="J157" s="38" t="str">
        <f t="shared" si="25"/>
        <v/>
      </c>
      <c r="K157" s="53">
        <f t="shared" si="19"/>
        <v>0</v>
      </c>
      <c r="L157" s="39" t="str">
        <f t="shared" si="20"/>
        <v/>
      </c>
      <c r="M157" s="40" t="str">
        <f t="shared" si="26"/>
        <v/>
      </c>
      <c r="N157" s="40" t="str">
        <f t="shared" si="22"/>
        <v/>
      </c>
      <c r="O157" s="40" t="str">
        <f t="shared" si="23"/>
        <v/>
      </c>
      <c r="P157" s="40" t="str">
        <f t="shared" si="24"/>
        <v/>
      </c>
    </row>
    <row r="158" spans="8:16" ht="12.75" customHeight="1" x14ac:dyDescent="0.2">
      <c r="H158" s="52" t="e">
        <f t="shared" si="21"/>
        <v>#VALUE!</v>
      </c>
      <c r="I158" s="37" t="str">
        <f t="shared" si="27"/>
        <v/>
      </c>
      <c r="J158" s="38" t="str">
        <f t="shared" si="25"/>
        <v/>
      </c>
      <c r="K158" s="53">
        <f t="shared" si="19"/>
        <v>0</v>
      </c>
      <c r="L158" s="39" t="str">
        <f t="shared" si="20"/>
        <v/>
      </c>
      <c r="M158" s="40" t="str">
        <f t="shared" si="26"/>
        <v/>
      </c>
      <c r="N158" s="40" t="str">
        <f t="shared" si="22"/>
        <v/>
      </c>
      <c r="O158" s="40" t="str">
        <f t="shared" si="23"/>
        <v/>
      </c>
      <c r="P158" s="40" t="str">
        <f t="shared" si="24"/>
        <v/>
      </c>
    </row>
    <row r="159" spans="8:16" ht="12.75" customHeight="1" x14ac:dyDescent="0.2">
      <c r="H159" s="52" t="e">
        <f t="shared" si="21"/>
        <v>#VALUE!</v>
      </c>
      <c r="I159" s="37" t="str">
        <f t="shared" si="27"/>
        <v/>
      </c>
      <c r="J159" s="38" t="str">
        <f t="shared" si="25"/>
        <v/>
      </c>
      <c r="K159" s="53">
        <f t="shared" si="19"/>
        <v>0</v>
      </c>
      <c r="L159" s="39" t="str">
        <f t="shared" si="20"/>
        <v/>
      </c>
      <c r="M159" s="40" t="str">
        <f t="shared" si="26"/>
        <v/>
      </c>
      <c r="N159" s="40" t="str">
        <f t="shared" si="22"/>
        <v/>
      </c>
      <c r="O159" s="40" t="str">
        <f t="shared" si="23"/>
        <v/>
      </c>
      <c r="P159" s="40" t="str">
        <f t="shared" si="24"/>
        <v/>
      </c>
    </row>
    <row r="160" spans="8:16" ht="12.75" customHeight="1" x14ac:dyDescent="0.2">
      <c r="H160" s="52" t="e">
        <f t="shared" si="21"/>
        <v>#VALUE!</v>
      </c>
      <c r="I160" s="37" t="str">
        <f t="shared" si="27"/>
        <v/>
      </c>
      <c r="J160" s="38" t="str">
        <f t="shared" si="25"/>
        <v/>
      </c>
      <c r="K160" s="53">
        <f t="shared" si="19"/>
        <v>0</v>
      </c>
      <c r="L160" s="39" t="str">
        <f t="shared" si="20"/>
        <v/>
      </c>
      <c r="M160" s="40" t="str">
        <f t="shared" si="26"/>
        <v/>
      </c>
      <c r="N160" s="40" t="str">
        <f t="shared" si="22"/>
        <v/>
      </c>
      <c r="O160" s="40" t="str">
        <f t="shared" si="23"/>
        <v/>
      </c>
      <c r="P160" s="40" t="str">
        <f t="shared" si="24"/>
        <v/>
      </c>
    </row>
    <row r="161" spans="8:16" ht="12.75" customHeight="1" x14ac:dyDescent="0.2">
      <c r="H161" s="52" t="e">
        <f t="shared" si="21"/>
        <v>#VALUE!</v>
      </c>
      <c r="I161" s="37" t="str">
        <f t="shared" si="27"/>
        <v/>
      </c>
      <c r="J161" s="38" t="str">
        <f t="shared" si="25"/>
        <v/>
      </c>
      <c r="K161" s="53">
        <f t="shared" si="19"/>
        <v>0</v>
      </c>
      <c r="L161" s="39" t="str">
        <f t="shared" si="20"/>
        <v/>
      </c>
      <c r="M161" s="40" t="str">
        <f t="shared" si="26"/>
        <v/>
      </c>
      <c r="N161" s="40" t="str">
        <f t="shared" si="22"/>
        <v/>
      </c>
      <c r="O161" s="40" t="str">
        <f t="shared" si="23"/>
        <v/>
      </c>
      <c r="P161" s="40" t="str">
        <f t="shared" si="24"/>
        <v/>
      </c>
    </row>
    <row r="162" spans="8:16" ht="12.75" customHeight="1" x14ac:dyDescent="0.2">
      <c r="H162" s="52" t="e">
        <f t="shared" si="21"/>
        <v>#VALUE!</v>
      </c>
      <c r="I162" s="37" t="str">
        <f t="shared" si="27"/>
        <v/>
      </c>
      <c r="J162" s="38" t="str">
        <f t="shared" si="25"/>
        <v/>
      </c>
      <c r="K162" s="53">
        <f t="shared" si="19"/>
        <v>0</v>
      </c>
      <c r="L162" s="39" t="str">
        <f t="shared" si="20"/>
        <v/>
      </c>
      <c r="M162" s="40" t="str">
        <f t="shared" si="26"/>
        <v/>
      </c>
      <c r="N162" s="40" t="str">
        <f t="shared" si="22"/>
        <v/>
      </c>
      <c r="O162" s="40" t="str">
        <f t="shared" si="23"/>
        <v/>
      </c>
      <c r="P162" s="40" t="str">
        <f t="shared" si="24"/>
        <v/>
      </c>
    </row>
    <row r="163" spans="8:16" ht="12.75" customHeight="1" x14ac:dyDescent="0.2">
      <c r="H163" s="52" t="e">
        <f t="shared" si="21"/>
        <v>#VALUE!</v>
      </c>
      <c r="I163" s="37" t="str">
        <f t="shared" si="27"/>
        <v/>
      </c>
      <c r="J163" s="38" t="str">
        <f t="shared" si="25"/>
        <v/>
      </c>
      <c r="K163" s="53">
        <f t="shared" si="19"/>
        <v>0</v>
      </c>
      <c r="L163" s="39" t="str">
        <f t="shared" si="20"/>
        <v/>
      </c>
      <c r="M163" s="40" t="str">
        <f t="shared" si="26"/>
        <v/>
      </c>
      <c r="N163" s="40" t="str">
        <f t="shared" si="22"/>
        <v/>
      </c>
      <c r="O163" s="40" t="str">
        <f t="shared" si="23"/>
        <v/>
      </c>
      <c r="P163" s="40" t="str">
        <f t="shared" si="24"/>
        <v/>
      </c>
    </row>
    <row r="164" spans="8:16" ht="12.75" customHeight="1" x14ac:dyDescent="0.2">
      <c r="H164" s="52" t="e">
        <f t="shared" si="21"/>
        <v>#VALUE!</v>
      </c>
      <c r="I164" s="37" t="str">
        <f t="shared" si="27"/>
        <v/>
      </c>
      <c r="J164" s="38" t="str">
        <f t="shared" si="25"/>
        <v/>
      </c>
      <c r="K164" s="53">
        <f t="shared" si="19"/>
        <v>0</v>
      </c>
      <c r="L164" s="39" t="str">
        <f t="shared" si="20"/>
        <v/>
      </c>
      <c r="M164" s="40" t="str">
        <f t="shared" si="26"/>
        <v/>
      </c>
      <c r="N164" s="40" t="str">
        <f t="shared" si="22"/>
        <v/>
      </c>
      <c r="O164" s="40" t="str">
        <f t="shared" si="23"/>
        <v/>
      </c>
      <c r="P164" s="40" t="str">
        <f t="shared" si="24"/>
        <v/>
      </c>
    </row>
    <row r="165" spans="8:16" ht="12.75" customHeight="1" x14ac:dyDescent="0.2">
      <c r="H165" s="52" t="e">
        <f t="shared" si="21"/>
        <v>#VALUE!</v>
      </c>
      <c r="I165" s="37" t="str">
        <f t="shared" si="27"/>
        <v/>
      </c>
      <c r="J165" s="38" t="str">
        <f t="shared" si="25"/>
        <v/>
      </c>
      <c r="K165" s="53">
        <f t="shared" si="19"/>
        <v>0</v>
      </c>
      <c r="L165" s="39" t="str">
        <f t="shared" si="20"/>
        <v/>
      </c>
      <c r="M165" s="40" t="str">
        <f t="shared" si="26"/>
        <v/>
      </c>
      <c r="N165" s="40" t="str">
        <f t="shared" si="22"/>
        <v/>
      </c>
      <c r="O165" s="40" t="str">
        <f t="shared" si="23"/>
        <v/>
      </c>
      <c r="P165" s="40" t="str">
        <f t="shared" si="24"/>
        <v/>
      </c>
    </row>
    <row r="166" spans="8:16" ht="12.75" customHeight="1" x14ac:dyDescent="0.2">
      <c r="H166" s="52" t="e">
        <f t="shared" si="21"/>
        <v>#VALUE!</v>
      </c>
      <c r="I166" s="37" t="str">
        <f t="shared" si="27"/>
        <v/>
      </c>
      <c r="J166" s="38" t="str">
        <f t="shared" si="25"/>
        <v/>
      </c>
      <c r="K166" s="53">
        <f t="shared" si="19"/>
        <v>0</v>
      </c>
      <c r="L166" s="39" t="str">
        <f t="shared" si="20"/>
        <v/>
      </c>
      <c r="M166" s="40" t="str">
        <f t="shared" si="26"/>
        <v/>
      </c>
      <c r="N166" s="40" t="str">
        <f t="shared" si="22"/>
        <v/>
      </c>
      <c r="O166" s="40" t="str">
        <f t="shared" si="23"/>
        <v/>
      </c>
      <c r="P166" s="40" t="str">
        <f t="shared" si="24"/>
        <v/>
      </c>
    </row>
    <row r="167" spans="8:16" ht="12.75" customHeight="1" x14ac:dyDescent="0.2">
      <c r="H167" s="52" t="e">
        <f t="shared" si="21"/>
        <v>#VALUE!</v>
      </c>
      <c r="I167" s="37" t="str">
        <f t="shared" ref="I167:I211" si="28">IF(I166&gt;=$I$14,"",I166+1)</f>
        <v/>
      </c>
      <c r="J167" s="38" t="str">
        <f t="shared" si="25"/>
        <v/>
      </c>
      <c r="K167" s="53">
        <f t="shared" ref="K167:K210" si="29">IF(J168="",0,J168)</f>
        <v>0</v>
      </c>
      <c r="L167" s="39" t="str">
        <f t="shared" ref="L167:L210" si="30">IF(J167="","",$L$14)</f>
        <v/>
      </c>
      <c r="M167" s="40" t="str">
        <f t="shared" si="26"/>
        <v/>
      </c>
      <c r="N167" s="40" t="str">
        <f t="shared" si="22"/>
        <v/>
      </c>
      <c r="O167" s="40" t="str">
        <f t="shared" si="23"/>
        <v/>
      </c>
      <c r="P167" s="40" t="str">
        <f t="shared" si="24"/>
        <v/>
      </c>
    </row>
    <row r="168" spans="8:16" ht="12.75" customHeight="1" x14ac:dyDescent="0.2">
      <c r="H168" s="52" t="e">
        <f t="shared" si="21"/>
        <v>#VALUE!</v>
      </c>
      <c r="I168" s="37" t="str">
        <f t="shared" si="28"/>
        <v/>
      </c>
      <c r="J168" s="38" t="str">
        <f t="shared" si="25"/>
        <v/>
      </c>
      <c r="K168" s="53">
        <f t="shared" si="29"/>
        <v>0</v>
      </c>
      <c r="L168" s="39" t="str">
        <f t="shared" si="30"/>
        <v/>
      </c>
      <c r="M168" s="40" t="str">
        <f t="shared" si="26"/>
        <v/>
      </c>
      <c r="N168" s="40" t="str">
        <f t="shared" si="22"/>
        <v/>
      </c>
      <c r="O168" s="40" t="str">
        <f t="shared" si="23"/>
        <v/>
      </c>
      <c r="P168" s="40" t="str">
        <f t="shared" si="24"/>
        <v/>
      </c>
    </row>
    <row r="169" spans="8:16" ht="12.75" customHeight="1" x14ac:dyDescent="0.2">
      <c r="H169" s="52" t="e">
        <f t="shared" si="21"/>
        <v>#VALUE!</v>
      </c>
      <c r="I169" s="37" t="str">
        <f t="shared" si="28"/>
        <v/>
      </c>
      <c r="J169" s="38" t="str">
        <f t="shared" si="25"/>
        <v/>
      </c>
      <c r="K169" s="53">
        <f t="shared" si="29"/>
        <v>0</v>
      </c>
      <c r="L169" s="39" t="str">
        <f t="shared" si="30"/>
        <v/>
      </c>
      <c r="M169" s="40" t="str">
        <f t="shared" si="26"/>
        <v/>
      </c>
      <c r="N169" s="40" t="str">
        <f t="shared" si="22"/>
        <v/>
      </c>
      <c r="O169" s="40" t="str">
        <f t="shared" si="23"/>
        <v/>
      </c>
      <c r="P169" s="40" t="str">
        <f t="shared" si="24"/>
        <v/>
      </c>
    </row>
    <row r="170" spans="8:16" ht="12.75" customHeight="1" x14ac:dyDescent="0.2">
      <c r="H170" s="52" t="e">
        <f t="shared" si="21"/>
        <v>#VALUE!</v>
      </c>
      <c r="I170" s="37" t="str">
        <f t="shared" si="28"/>
        <v/>
      </c>
      <c r="J170" s="38" t="str">
        <f t="shared" si="25"/>
        <v/>
      </c>
      <c r="K170" s="53">
        <f t="shared" si="29"/>
        <v>0</v>
      </c>
      <c r="L170" s="39" t="str">
        <f t="shared" si="30"/>
        <v/>
      </c>
      <c r="M170" s="40" t="str">
        <f t="shared" si="26"/>
        <v/>
      </c>
      <c r="N170" s="40" t="str">
        <f t="shared" si="22"/>
        <v/>
      </c>
      <c r="O170" s="40" t="str">
        <f t="shared" si="23"/>
        <v/>
      </c>
      <c r="P170" s="40" t="str">
        <f t="shared" si="24"/>
        <v/>
      </c>
    </row>
    <row r="171" spans="8:16" ht="12.75" customHeight="1" x14ac:dyDescent="0.2">
      <c r="H171" s="52" t="e">
        <f t="shared" si="21"/>
        <v>#VALUE!</v>
      </c>
      <c r="I171" s="37" t="str">
        <f t="shared" si="28"/>
        <v/>
      </c>
      <c r="J171" s="38" t="str">
        <f t="shared" si="25"/>
        <v/>
      </c>
      <c r="K171" s="53">
        <f t="shared" si="29"/>
        <v>0</v>
      </c>
      <c r="L171" s="39" t="str">
        <f t="shared" si="30"/>
        <v/>
      </c>
      <c r="M171" s="40" t="str">
        <f t="shared" si="26"/>
        <v/>
      </c>
      <c r="N171" s="40" t="str">
        <f t="shared" si="22"/>
        <v/>
      </c>
      <c r="O171" s="40" t="str">
        <f t="shared" si="23"/>
        <v/>
      </c>
      <c r="P171" s="40" t="str">
        <f t="shared" si="24"/>
        <v/>
      </c>
    </row>
    <row r="172" spans="8:16" ht="12.75" customHeight="1" x14ac:dyDescent="0.2">
      <c r="H172" s="52" t="e">
        <f t="shared" si="21"/>
        <v>#VALUE!</v>
      </c>
      <c r="I172" s="37" t="str">
        <f t="shared" si="28"/>
        <v/>
      </c>
      <c r="J172" s="38" t="str">
        <f t="shared" si="25"/>
        <v/>
      </c>
      <c r="K172" s="53">
        <f t="shared" si="29"/>
        <v>0</v>
      </c>
      <c r="L172" s="39" t="str">
        <f t="shared" si="30"/>
        <v/>
      </c>
      <c r="M172" s="40" t="str">
        <f t="shared" si="26"/>
        <v/>
      </c>
      <c r="N172" s="40" t="str">
        <f t="shared" si="22"/>
        <v/>
      </c>
      <c r="O172" s="40" t="str">
        <f t="shared" si="23"/>
        <v/>
      </c>
      <c r="P172" s="40" t="str">
        <f t="shared" si="24"/>
        <v/>
      </c>
    </row>
    <row r="173" spans="8:16" ht="12.75" customHeight="1" x14ac:dyDescent="0.2">
      <c r="H173" s="52" t="e">
        <f t="shared" si="21"/>
        <v>#VALUE!</v>
      </c>
      <c r="I173" s="37" t="str">
        <f t="shared" si="28"/>
        <v/>
      </c>
      <c r="J173" s="38" t="str">
        <f t="shared" si="25"/>
        <v/>
      </c>
      <c r="K173" s="53">
        <f t="shared" si="29"/>
        <v>0</v>
      </c>
      <c r="L173" s="39" t="str">
        <f t="shared" si="30"/>
        <v/>
      </c>
      <c r="M173" s="40" t="str">
        <f t="shared" si="26"/>
        <v/>
      </c>
      <c r="N173" s="40" t="str">
        <f t="shared" si="22"/>
        <v/>
      </c>
      <c r="O173" s="40" t="str">
        <f t="shared" si="23"/>
        <v/>
      </c>
      <c r="P173" s="40" t="str">
        <f t="shared" si="24"/>
        <v/>
      </c>
    </row>
    <row r="174" spans="8:16" ht="12.75" customHeight="1" x14ac:dyDescent="0.2">
      <c r="H174" s="52" t="e">
        <f t="shared" si="21"/>
        <v>#VALUE!</v>
      </c>
      <c r="I174" s="37" t="str">
        <f t="shared" si="28"/>
        <v/>
      </c>
      <c r="J174" s="38" t="str">
        <f t="shared" si="25"/>
        <v/>
      </c>
      <c r="K174" s="53">
        <f t="shared" si="29"/>
        <v>0</v>
      </c>
      <c r="L174" s="39" t="str">
        <f t="shared" si="30"/>
        <v/>
      </c>
      <c r="M174" s="40" t="str">
        <f t="shared" si="26"/>
        <v/>
      </c>
      <c r="N174" s="40" t="str">
        <f t="shared" si="22"/>
        <v/>
      </c>
      <c r="O174" s="40" t="str">
        <f t="shared" si="23"/>
        <v/>
      </c>
      <c r="P174" s="40" t="str">
        <f t="shared" si="24"/>
        <v/>
      </c>
    </row>
    <row r="175" spans="8:16" ht="12.75" customHeight="1" x14ac:dyDescent="0.2">
      <c r="H175" s="52" t="e">
        <f t="shared" si="21"/>
        <v>#VALUE!</v>
      </c>
      <c r="I175" s="37" t="str">
        <f t="shared" si="28"/>
        <v/>
      </c>
      <c r="J175" s="38" t="str">
        <f t="shared" si="25"/>
        <v/>
      </c>
      <c r="K175" s="53">
        <f t="shared" si="29"/>
        <v>0</v>
      </c>
      <c r="L175" s="39" t="str">
        <f t="shared" si="30"/>
        <v/>
      </c>
      <c r="M175" s="40" t="str">
        <f t="shared" si="26"/>
        <v/>
      </c>
      <c r="N175" s="40" t="str">
        <f t="shared" si="22"/>
        <v/>
      </c>
      <c r="O175" s="40" t="str">
        <f t="shared" si="23"/>
        <v/>
      </c>
      <c r="P175" s="40" t="str">
        <f t="shared" si="24"/>
        <v/>
      </c>
    </row>
    <row r="176" spans="8:16" ht="12.75" customHeight="1" x14ac:dyDescent="0.2">
      <c r="H176" s="52" t="e">
        <f t="shared" si="21"/>
        <v>#VALUE!</v>
      </c>
      <c r="I176" s="37" t="str">
        <f t="shared" si="28"/>
        <v/>
      </c>
      <c r="J176" s="38" t="str">
        <f t="shared" si="25"/>
        <v/>
      </c>
      <c r="K176" s="53">
        <f t="shared" si="29"/>
        <v>0</v>
      </c>
      <c r="L176" s="39" t="str">
        <f t="shared" si="30"/>
        <v/>
      </c>
      <c r="M176" s="40" t="str">
        <f t="shared" si="26"/>
        <v/>
      </c>
      <c r="N176" s="40" t="str">
        <f t="shared" si="22"/>
        <v/>
      </c>
      <c r="O176" s="40" t="str">
        <f t="shared" si="23"/>
        <v/>
      </c>
      <c r="P176" s="40" t="str">
        <f t="shared" si="24"/>
        <v/>
      </c>
    </row>
    <row r="177" spans="8:16" ht="12.75" customHeight="1" x14ac:dyDescent="0.2">
      <c r="H177" s="52" t="e">
        <f t="shared" si="21"/>
        <v>#VALUE!</v>
      </c>
      <c r="I177" s="37" t="str">
        <f t="shared" si="28"/>
        <v/>
      </c>
      <c r="J177" s="38" t="str">
        <f t="shared" si="25"/>
        <v/>
      </c>
      <c r="K177" s="53">
        <f t="shared" si="29"/>
        <v>0</v>
      </c>
      <c r="L177" s="39" t="str">
        <f t="shared" si="30"/>
        <v/>
      </c>
      <c r="M177" s="40" t="str">
        <f t="shared" si="26"/>
        <v/>
      </c>
      <c r="N177" s="40" t="str">
        <f t="shared" si="22"/>
        <v/>
      </c>
      <c r="O177" s="40" t="str">
        <f t="shared" si="23"/>
        <v/>
      </c>
      <c r="P177" s="40" t="str">
        <f t="shared" si="24"/>
        <v/>
      </c>
    </row>
    <row r="178" spans="8:16" ht="12.75" customHeight="1" x14ac:dyDescent="0.2">
      <c r="H178" s="52" t="e">
        <f t="shared" si="21"/>
        <v>#VALUE!</v>
      </c>
      <c r="I178" s="37" t="str">
        <f t="shared" si="28"/>
        <v/>
      </c>
      <c r="J178" s="38" t="str">
        <f t="shared" si="25"/>
        <v/>
      </c>
      <c r="K178" s="53">
        <f t="shared" si="29"/>
        <v>0</v>
      </c>
      <c r="L178" s="39" t="str">
        <f t="shared" si="30"/>
        <v/>
      </c>
      <c r="M178" s="40" t="str">
        <f t="shared" si="26"/>
        <v/>
      </c>
      <c r="N178" s="40" t="str">
        <f t="shared" si="22"/>
        <v/>
      </c>
      <c r="O178" s="40" t="str">
        <f t="shared" si="23"/>
        <v/>
      </c>
      <c r="P178" s="40" t="str">
        <f t="shared" si="24"/>
        <v/>
      </c>
    </row>
    <row r="179" spans="8:16" ht="12.75" customHeight="1" x14ac:dyDescent="0.2">
      <c r="H179" s="52" t="e">
        <f t="shared" si="21"/>
        <v>#VALUE!</v>
      </c>
      <c r="I179" s="37" t="str">
        <f t="shared" si="28"/>
        <v/>
      </c>
      <c r="J179" s="38" t="str">
        <f t="shared" si="25"/>
        <v/>
      </c>
      <c r="K179" s="53">
        <f t="shared" si="29"/>
        <v>0</v>
      </c>
      <c r="L179" s="39" t="str">
        <f t="shared" si="30"/>
        <v/>
      </c>
      <c r="M179" s="40" t="str">
        <f t="shared" si="26"/>
        <v/>
      </c>
      <c r="N179" s="40" t="str">
        <f t="shared" si="22"/>
        <v/>
      </c>
      <c r="O179" s="40" t="str">
        <f t="shared" si="23"/>
        <v/>
      </c>
      <c r="P179" s="40" t="str">
        <f t="shared" si="24"/>
        <v/>
      </c>
    </row>
    <row r="180" spans="8:16" ht="12.75" customHeight="1" x14ac:dyDescent="0.2">
      <c r="H180" s="52" t="e">
        <f t="shared" si="21"/>
        <v>#VALUE!</v>
      </c>
      <c r="I180" s="37" t="str">
        <f t="shared" si="28"/>
        <v/>
      </c>
      <c r="J180" s="38" t="str">
        <f t="shared" si="25"/>
        <v/>
      </c>
      <c r="K180" s="53">
        <f t="shared" si="29"/>
        <v>0</v>
      </c>
      <c r="L180" s="39" t="str">
        <f t="shared" si="30"/>
        <v/>
      </c>
      <c r="M180" s="40" t="str">
        <f t="shared" si="26"/>
        <v/>
      </c>
      <c r="N180" s="40" t="str">
        <f t="shared" si="22"/>
        <v/>
      </c>
      <c r="O180" s="40" t="str">
        <f t="shared" si="23"/>
        <v/>
      </c>
      <c r="P180" s="40" t="str">
        <f t="shared" si="24"/>
        <v/>
      </c>
    </row>
    <row r="181" spans="8:16" ht="12.75" customHeight="1" x14ac:dyDescent="0.2">
      <c r="H181" s="52" t="e">
        <f t="shared" si="21"/>
        <v>#VALUE!</v>
      </c>
      <c r="I181" s="37" t="str">
        <f t="shared" si="28"/>
        <v/>
      </c>
      <c r="J181" s="38" t="str">
        <f t="shared" si="25"/>
        <v/>
      </c>
      <c r="K181" s="53">
        <f t="shared" si="29"/>
        <v>0</v>
      </c>
      <c r="L181" s="39" t="str">
        <f t="shared" si="30"/>
        <v/>
      </c>
      <c r="M181" s="40" t="str">
        <f t="shared" si="26"/>
        <v/>
      </c>
      <c r="N181" s="40" t="str">
        <f t="shared" si="22"/>
        <v/>
      </c>
      <c r="O181" s="40" t="str">
        <f t="shared" si="23"/>
        <v/>
      </c>
      <c r="P181" s="40" t="str">
        <f t="shared" si="24"/>
        <v/>
      </c>
    </row>
    <row r="182" spans="8:16" ht="12.75" customHeight="1" x14ac:dyDescent="0.2">
      <c r="H182" s="52" t="e">
        <f t="shared" si="21"/>
        <v>#VALUE!</v>
      </c>
      <c r="I182" s="37" t="str">
        <f t="shared" si="28"/>
        <v/>
      </c>
      <c r="J182" s="38" t="str">
        <f t="shared" si="25"/>
        <v/>
      </c>
      <c r="K182" s="53">
        <f t="shared" si="29"/>
        <v>0</v>
      </c>
      <c r="L182" s="39" t="str">
        <f t="shared" si="30"/>
        <v/>
      </c>
      <c r="M182" s="40" t="str">
        <f t="shared" si="26"/>
        <v/>
      </c>
      <c r="N182" s="40" t="str">
        <f t="shared" si="22"/>
        <v/>
      </c>
      <c r="O182" s="40" t="str">
        <f t="shared" si="23"/>
        <v/>
      </c>
      <c r="P182" s="40" t="str">
        <f t="shared" si="24"/>
        <v/>
      </c>
    </row>
    <row r="183" spans="8:16" ht="12.75" customHeight="1" x14ac:dyDescent="0.2">
      <c r="H183" s="52" t="e">
        <f t="shared" si="21"/>
        <v>#VALUE!</v>
      </c>
      <c r="I183" s="37" t="str">
        <f t="shared" si="28"/>
        <v/>
      </c>
      <c r="J183" s="38" t="str">
        <f t="shared" si="25"/>
        <v/>
      </c>
      <c r="K183" s="53">
        <f t="shared" si="29"/>
        <v>0</v>
      </c>
      <c r="L183" s="39" t="str">
        <f t="shared" si="30"/>
        <v/>
      </c>
      <c r="M183" s="40" t="str">
        <f t="shared" si="26"/>
        <v/>
      </c>
      <c r="N183" s="40" t="str">
        <f t="shared" si="22"/>
        <v/>
      </c>
      <c r="O183" s="40" t="str">
        <f t="shared" si="23"/>
        <v/>
      </c>
      <c r="P183" s="40" t="str">
        <f t="shared" si="24"/>
        <v/>
      </c>
    </row>
    <row r="184" spans="8:16" ht="12.75" customHeight="1" x14ac:dyDescent="0.2">
      <c r="H184" s="52" t="e">
        <f t="shared" si="21"/>
        <v>#VALUE!</v>
      </c>
      <c r="I184" s="37" t="str">
        <f t="shared" si="28"/>
        <v/>
      </c>
      <c r="J184" s="38" t="str">
        <f t="shared" si="25"/>
        <v/>
      </c>
      <c r="K184" s="53">
        <f t="shared" si="29"/>
        <v>0</v>
      </c>
      <c r="L184" s="39" t="str">
        <f t="shared" si="30"/>
        <v/>
      </c>
      <c r="M184" s="40" t="str">
        <f t="shared" si="26"/>
        <v/>
      </c>
      <c r="N184" s="40" t="str">
        <f t="shared" si="22"/>
        <v/>
      </c>
      <c r="O184" s="40" t="str">
        <f t="shared" si="23"/>
        <v/>
      </c>
      <c r="P184" s="40" t="str">
        <f t="shared" si="24"/>
        <v/>
      </c>
    </row>
    <row r="185" spans="8:16" ht="12.75" customHeight="1" x14ac:dyDescent="0.2">
      <c r="H185" s="52" t="e">
        <f t="shared" si="21"/>
        <v>#VALUE!</v>
      </c>
      <c r="I185" s="37" t="str">
        <f t="shared" si="28"/>
        <v/>
      </c>
      <c r="J185" s="38" t="str">
        <f t="shared" si="25"/>
        <v/>
      </c>
      <c r="K185" s="53">
        <f t="shared" si="29"/>
        <v>0</v>
      </c>
      <c r="L185" s="39" t="str">
        <f t="shared" si="30"/>
        <v/>
      </c>
      <c r="M185" s="40" t="str">
        <f t="shared" si="26"/>
        <v/>
      </c>
      <c r="N185" s="40" t="str">
        <f t="shared" si="22"/>
        <v/>
      </c>
      <c r="O185" s="40" t="str">
        <f t="shared" si="23"/>
        <v/>
      </c>
      <c r="P185" s="40" t="str">
        <f t="shared" si="24"/>
        <v/>
      </c>
    </row>
    <row r="186" spans="8:16" ht="12.75" customHeight="1" x14ac:dyDescent="0.2">
      <c r="H186" s="52" t="e">
        <f t="shared" si="21"/>
        <v>#VALUE!</v>
      </c>
      <c r="I186" s="37" t="str">
        <f t="shared" si="28"/>
        <v/>
      </c>
      <c r="J186" s="38" t="str">
        <f t="shared" si="25"/>
        <v/>
      </c>
      <c r="K186" s="53">
        <f t="shared" si="29"/>
        <v>0</v>
      </c>
      <c r="L186" s="39" t="str">
        <f t="shared" si="30"/>
        <v/>
      </c>
      <c r="M186" s="40" t="str">
        <f t="shared" si="26"/>
        <v/>
      </c>
      <c r="N186" s="40" t="str">
        <f t="shared" si="22"/>
        <v/>
      </c>
      <c r="O186" s="40" t="str">
        <f t="shared" si="23"/>
        <v/>
      </c>
      <c r="P186" s="40" t="str">
        <f t="shared" si="24"/>
        <v/>
      </c>
    </row>
    <row r="187" spans="8:16" ht="12.75" customHeight="1" x14ac:dyDescent="0.2">
      <c r="H187" s="52" t="e">
        <f t="shared" si="21"/>
        <v>#VALUE!</v>
      </c>
      <c r="I187" s="37" t="str">
        <f t="shared" si="28"/>
        <v/>
      </c>
      <c r="J187" s="38" t="str">
        <f t="shared" si="25"/>
        <v/>
      </c>
      <c r="K187" s="53">
        <f t="shared" si="29"/>
        <v>0</v>
      </c>
      <c r="L187" s="39" t="str">
        <f t="shared" si="30"/>
        <v/>
      </c>
      <c r="M187" s="40" t="str">
        <f t="shared" si="26"/>
        <v/>
      </c>
      <c r="N187" s="40" t="str">
        <f t="shared" si="22"/>
        <v/>
      </c>
      <c r="O187" s="40" t="str">
        <f t="shared" si="23"/>
        <v/>
      </c>
      <c r="P187" s="40" t="str">
        <f t="shared" si="24"/>
        <v/>
      </c>
    </row>
    <row r="188" spans="8:16" ht="12.75" customHeight="1" x14ac:dyDescent="0.2">
      <c r="H188" s="52" t="e">
        <f t="shared" si="21"/>
        <v>#VALUE!</v>
      </c>
      <c r="I188" s="37" t="str">
        <f t="shared" si="28"/>
        <v/>
      </c>
      <c r="J188" s="38" t="str">
        <f t="shared" si="25"/>
        <v/>
      </c>
      <c r="K188" s="53">
        <f t="shared" si="29"/>
        <v>0</v>
      </c>
      <c r="L188" s="39" t="str">
        <f t="shared" si="30"/>
        <v/>
      </c>
      <c r="M188" s="40" t="str">
        <f t="shared" si="26"/>
        <v/>
      </c>
      <c r="N188" s="40" t="str">
        <f t="shared" si="22"/>
        <v/>
      </c>
      <c r="O188" s="40" t="str">
        <f t="shared" si="23"/>
        <v/>
      </c>
      <c r="P188" s="40" t="str">
        <f t="shared" si="24"/>
        <v/>
      </c>
    </row>
    <row r="189" spans="8:16" ht="12.75" customHeight="1" x14ac:dyDescent="0.2">
      <c r="H189" s="52" t="e">
        <f t="shared" si="21"/>
        <v>#VALUE!</v>
      </c>
      <c r="I189" s="37" t="str">
        <f t="shared" si="28"/>
        <v/>
      </c>
      <c r="J189" s="38" t="str">
        <f t="shared" si="25"/>
        <v/>
      </c>
      <c r="K189" s="53">
        <f t="shared" si="29"/>
        <v>0</v>
      </c>
      <c r="L189" s="39" t="str">
        <f t="shared" si="30"/>
        <v/>
      </c>
      <c r="M189" s="40" t="str">
        <f t="shared" si="26"/>
        <v/>
      </c>
      <c r="N189" s="40" t="str">
        <f t="shared" si="22"/>
        <v/>
      </c>
      <c r="O189" s="40" t="str">
        <f t="shared" si="23"/>
        <v/>
      </c>
      <c r="P189" s="40" t="str">
        <f t="shared" si="24"/>
        <v/>
      </c>
    </row>
    <row r="190" spans="8:16" ht="12.75" customHeight="1" x14ac:dyDescent="0.2">
      <c r="H190" s="52" t="e">
        <f t="shared" si="21"/>
        <v>#VALUE!</v>
      </c>
      <c r="I190" s="37" t="str">
        <f t="shared" si="28"/>
        <v/>
      </c>
      <c r="J190" s="38" t="str">
        <f t="shared" si="25"/>
        <v/>
      </c>
      <c r="K190" s="53">
        <f t="shared" si="29"/>
        <v>0</v>
      </c>
      <c r="L190" s="39" t="str">
        <f t="shared" si="30"/>
        <v/>
      </c>
      <c r="M190" s="40" t="str">
        <f t="shared" si="26"/>
        <v/>
      </c>
      <c r="N190" s="40" t="str">
        <f t="shared" si="22"/>
        <v/>
      </c>
      <c r="O190" s="40" t="str">
        <f t="shared" si="23"/>
        <v/>
      </c>
      <c r="P190" s="40" t="str">
        <f t="shared" si="24"/>
        <v/>
      </c>
    </row>
    <row r="191" spans="8:16" ht="12.75" customHeight="1" x14ac:dyDescent="0.2">
      <c r="H191" s="52" t="e">
        <f t="shared" si="21"/>
        <v>#VALUE!</v>
      </c>
      <c r="I191" s="37" t="str">
        <f t="shared" si="28"/>
        <v/>
      </c>
      <c r="J191" s="38" t="str">
        <f t="shared" si="25"/>
        <v/>
      </c>
      <c r="K191" s="53">
        <f t="shared" si="29"/>
        <v>0</v>
      </c>
      <c r="L191" s="39" t="str">
        <f t="shared" si="30"/>
        <v/>
      </c>
      <c r="M191" s="40" t="str">
        <f t="shared" si="26"/>
        <v/>
      </c>
      <c r="N191" s="40" t="str">
        <f t="shared" si="22"/>
        <v/>
      </c>
      <c r="O191" s="40" t="str">
        <f t="shared" si="23"/>
        <v/>
      </c>
      <c r="P191" s="40" t="str">
        <f t="shared" si="24"/>
        <v/>
      </c>
    </row>
    <row r="192" spans="8:16" ht="12.75" customHeight="1" x14ac:dyDescent="0.2">
      <c r="H192" s="52" t="e">
        <f t="shared" si="21"/>
        <v>#VALUE!</v>
      </c>
      <c r="I192" s="37" t="str">
        <f t="shared" si="28"/>
        <v/>
      </c>
      <c r="J192" s="38" t="str">
        <f t="shared" si="25"/>
        <v/>
      </c>
      <c r="K192" s="53">
        <f t="shared" si="29"/>
        <v>0</v>
      </c>
      <c r="L192" s="39" t="str">
        <f t="shared" si="30"/>
        <v/>
      </c>
      <c r="M192" s="40" t="str">
        <f t="shared" si="26"/>
        <v/>
      </c>
      <c r="N192" s="40" t="str">
        <f t="shared" si="22"/>
        <v/>
      </c>
      <c r="O192" s="40" t="str">
        <f t="shared" si="23"/>
        <v/>
      </c>
      <c r="P192" s="40" t="str">
        <f t="shared" si="24"/>
        <v/>
      </c>
    </row>
    <row r="193" spans="8:16" ht="12.75" customHeight="1" x14ac:dyDescent="0.2">
      <c r="H193" s="52" t="e">
        <f t="shared" si="21"/>
        <v>#VALUE!</v>
      </c>
      <c r="I193" s="37" t="str">
        <f t="shared" si="28"/>
        <v/>
      </c>
      <c r="J193" s="38" t="str">
        <f t="shared" si="25"/>
        <v/>
      </c>
      <c r="K193" s="53">
        <f t="shared" si="29"/>
        <v>0</v>
      </c>
      <c r="L193" s="39" t="str">
        <f t="shared" si="30"/>
        <v/>
      </c>
      <c r="M193" s="40" t="str">
        <f t="shared" si="26"/>
        <v/>
      </c>
      <c r="N193" s="40" t="str">
        <f t="shared" si="22"/>
        <v/>
      </c>
      <c r="O193" s="40" t="str">
        <f t="shared" si="23"/>
        <v/>
      </c>
      <c r="P193" s="40" t="str">
        <f t="shared" si="24"/>
        <v/>
      </c>
    </row>
    <row r="194" spans="8:16" ht="12.75" customHeight="1" x14ac:dyDescent="0.2">
      <c r="H194" s="52" t="e">
        <f t="shared" si="21"/>
        <v>#VALUE!</v>
      </c>
      <c r="I194" s="37" t="str">
        <f t="shared" si="28"/>
        <v/>
      </c>
      <c r="J194" s="38" t="str">
        <f t="shared" si="25"/>
        <v/>
      </c>
      <c r="K194" s="53">
        <f t="shared" si="29"/>
        <v>0</v>
      </c>
      <c r="L194" s="39" t="str">
        <f t="shared" si="30"/>
        <v/>
      </c>
      <c r="M194" s="40" t="str">
        <f t="shared" si="26"/>
        <v/>
      </c>
      <c r="N194" s="40" t="str">
        <f t="shared" si="22"/>
        <v/>
      </c>
      <c r="O194" s="40" t="str">
        <f t="shared" si="23"/>
        <v/>
      </c>
      <c r="P194" s="40" t="str">
        <f t="shared" si="24"/>
        <v/>
      </c>
    </row>
    <row r="195" spans="8:16" ht="12.75" customHeight="1" x14ac:dyDescent="0.2">
      <c r="H195" s="52" t="e">
        <f t="shared" si="21"/>
        <v>#VALUE!</v>
      </c>
      <c r="I195" s="37" t="str">
        <f t="shared" si="28"/>
        <v/>
      </c>
      <c r="J195" s="38" t="str">
        <f t="shared" si="25"/>
        <v/>
      </c>
      <c r="K195" s="53">
        <f t="shared" si="29"/>
        <v>0</v>
      </c>
      <c r="L195" s="39" t="str">
        <f t="shared" si="30"/>
        <v/>
      </c>
      <c r="M195" s="40" t="str">
        <f t="shared" si="26"/>
        <v/>
      </c>
      <c r="N195" s="40" t="str">
        <f t="shared" si="22"/>
        <v/>
      </c>
      <c r="O195" s="40" t="str">
        <f t="shared" si="23"/>
        <v/>
      </c>
      <c r="P195" s="40" t="str">
        <f t="shared" si="24"/>
        <v/>
      </c>
    </row>
    <row r="196" spans="8:16" ht="12.75" customHeight="1" x14ac:dyDescent="0.2">
      <c r="H196" s="52" t="e">
        <f t="shared" si="21"/>
        <v>#VALUE!</v>
      </c>
      <c r="I196" s="37" t="str">
        <f t="shared" si="28"/>
        <v/>
      </c>
      <c r="J196" s="38" t="str">
        <f t="shared" si="25"/>
        <v/>
      </c>
      <c r="K196" s="53">
        <f t="shared" si="29"/>
        <v>0</v>
      </c>
      <c r="L196" s="39" t="str">
        <f t="shared" si="30"/>
        <v/>
      </c>
      <c r="M196" s="40" t="str">
        <f t="shared" si="26"/>
        <v/>
      </c>
      <c r="N196" s="40" t="str">
        <f t="shared" si="22"/>
        <v/>
      </c>
      <c r="O196" s="40" t="str">
        <f t="shared" si="23"/>
        <v/>
      </c>
      <c r="P196" s="40" t="str">
        <f t="shared" si="24"/>
        <v/>
      </c>
    </row>
    <row r="197" spans="8:16" ht="12.75" customHeight="1" x14ac:dyDescent="0.2">
      <c r="H197" s="52" t="e">
        <f t="shared" si="21"/>
        <v>#VALUE!</v>
      </c>
      <c r="I197" s="37" t="str">
        <f t="shared" si="28"/>
        <v/>
      </c>
      <c r="J197" s="38" t="str">
        <f t="shared" si="25"/>
        <v/>
      </c>
      <c r="K197" s="53">
        <f t="shared" si="29"/>
        <v>0</v>
      </c>
      <c r="L197" s="39" t="str">
        <f t="shared" si="30"/>
        <v/>
      </c>
      <c r="M197" s="40" t="str">
        <f t="shared" si="26"/>
        <v/>
      </c>
      <c r="N197" s="40" t="str">
        <f t="shared" si="22"/>
        <v/>
      </c>
      <c r="O197" s="40" t="str">
        <f t="shared" si="23"/>
        <v/>
      </c>
      <c r="P197" s="40" t="str">
        <f t="shared" si="24"/>
        <v/>
      </c>
    </row>
    <row r="198" spans="8:16" ht="12.75" customHeight="1" x14ac:dyDescent="0.2">
      <c r="H198" s="52" t="e">
        <f t="shared" si="21"/>
        <v>#VALUE!</v>
      </c>
      <c r="I198" s="37" t="str">
        <f t="shared" si="28"/>
        <v/>
      </c>
      <c r="J198" s="38" t="str">
        <f t="shared" si="25"/>
        <v/>
      </c>
      <c r="K198" s="53">
        <f t="shared" si="29"/>
        <v>0</v>
      </c>
      <c r="L198" s="39" t="str">
        <f t="shared" si="30"/>
        <v/>
      </c>
      <c r="M198" s="40" t="str">
        <f t="shared" si="26"/>
        <v/>
      </c>
      <c r="N198" s="40" t="str">
        <f t="shared" si="22"/>
        <v/>
      </c>
      <c r="O198" s="40" t="str">
        <f t="shared" si="23"/>
        <v/>
      </c>
      <c r="P198" s="40" t="str">
        <f t="shared" si="24"/>
        <v/>
      </c>
    </row>
    <row r="199" spans="8:16" ht="12.75" customHeight="1" x14ac:dyDescent="0.2">
      <c r="H199" s="52" t="e">
        <f t="shared" si="21"/>
        <v>#VALUE!</v>
      </c>
      <c r="I199" s="37" t="str">
        <f t="shared" si="28"/>
        <v/>
      </c>
      <c r="J199" s="38" t="str">
        <f t="shared" si="25"/>
        <v/>
      </c>
      <c r="K199" s="53">
        <f t="shared" si="29"/>
        <v>0</v>
      </c>
      <c r="L199" s="39" t="str">
        <f t="shared" si="30"/>
        <v/>
      </c>
      <c r="M199" s="40" t="str">
        <f t="shared" si="26"/>
        <v/>
      </c>
      <c r="N199" s="40" t="str">
        <f t="shared" si="22"/>
        <v/>
      </c>
      <c r="O199" s="40" t="str">
        <f t="shared" si="23"/>
        <v/>
      </c>
      <c r="P199" s="40" t="str">
        <f t="shared" si="24"/>
        <v/>
      </c>
    </row>
    <row r="200" spans="8:16" ht="12.75" customHeight="1" x14ac:dyDescent="0.2">
      <c r="H200" s="52" t="e">
        <f t="shared" si="21"/>
        <v>#VALUE!</v>
      </c>
      <c r="I200" s="37" t="str">
        <f t="shared" si="28"/>
        <v/>
      </c>
      <c r="J200" s="38" t="str">
        <f t="shared" si="25"/>
        <v/>
      </c>
      <c r="K200" s="53">
        <f t="shared" si="29"/>
        <v>0</v>
      </c>
      <c r="L200" s="39" t="str">
        <f t="shared" si="30"/>
        <v/>
      </c>
      <c r="M200" s="40" t="str">
        <f t="shared" si="26"/>
        <v/>
      </c>
      <c r="N200" s="40" t="str">
        <f t="shared" si="22"/>
        <v/>
      </c>
      <c r="O200" s="40" t="str">
        <f t="shared" si="23"/>
        <v/>
      </c>
      <c r="P200" s="40" t="str">
        <f t="shared" si="24"/>
        <v/>
      </c>
    </row>
    <row r="201" spans="8:16" ht="12.75" customHeight="1" x14ac:dyDescent="0.2">
      <c r="H201" s="52" t="e">
        <f t="shared" si="21"/>
        <v>#VALUE!</v>
      </c>
      <c r="I201" s="37" t="str">
        <f t="shared" si="28"/>
        <v/>
      </c>
      <c r="J201" s="38" t="str">
        <f t="shared" si="25"/>
        <v/>
      </c>
      <c r="K201" s="53">
        <f t="shared" si="29"/>
        <v>0</v>
      </c>
      <c r="L201" s="39" t="str">
        <f t="shared" si="30"/>
        <v/>
      </c>
      <c r="M201" s="40" t="str">
        <f t="shared" si="26"/>
        <v/>
      </c>
      <c r="N201" s="40" t="str">
        <f t="shared" si="22"/>
        <v/>
      </c>
      <c r="O201" s="40" t="str">
        <f t="shared" si="23"/>
        <v/>
      </c>
      <c r="P201" s="40" t="str">
        <f t="shared" si="24"/>
        <v/>
      </c>
    </row>
    <row r="202" spans="8:16" ht="12.75" customHeight="1" x14ac:dyDescent="0.2">
      <c r="H202" s="52" t="e">
        <f t="shared" si="21"/>
        <v>#VALUE!</v>
      </c>
      <c r="I202" s="37" t="str">
        <f t="shared" si="28"/>
        <v/>
      </c>
      <c r="J202" s="38" t="str">
        <f t="shared" si="25"/>
        <v/>
      </c>
      <c r="K202" s="53">
        <f t="shared" si="29"/>
        <v>0</v>
      </c>
      <c r="L202" s="39" t="str">
        <f t="shared" si="30"/>
        <v/>
      </c>
      <c r="M202" s="40" t="str">
        <f t="shared" si="26"/>
        <v/>
      </c>
      <c r="N202" s="40" t="str">
        <f t="shared" si="22"/>
        <v/>
      </c>
      <c r="O202" s="40" t="str">
        <f t="shared" si="23"/>
        <v/>
      </c>
      <c r="P202" s="40" t="str">
        <f t="shared" si="24"/>
        <v/>
      </c>
    </row>
    <row r="203" spans="8:16" ht="12.75" customHeight="1" x14ac:dyDescent="0.2">
      <c r="H203" s="52" t="e">
        <f t="shared" si="21"/>
        <v>#VALUE!</v>
      </c>
      <c r="I203" s="37" t="str">
        <f t="shared" si="28"/>
        <v/>
      </c>
      <c r="J203" s="38" t="str">
        <f t="shared" si="25"/>
        <v/>
      </c>
      <c r="K203" s="53">
        <f t="shared" si="29"/>
        <v>0</v>
      </c>
      <c r="L203" s="39" t="str">
        <f t="shared" si="30"/>
        <v/>
      </c>
      <c r="M203" s="40" t="str">
        <f t="shared" si="26"/>
        <v/>
      </c>
      <c r="N203" s="40" t="str">
        <f t="shared" si="22"/>
        <v/>
      </c>
      <c r="O203" s="40" t="str">
        <f t="shared" si="23"/>
        <v/>
      </c>
      <c r="P203" s="40" t="str">
        <f t="shared" si="24"/>
        <v/>
      </c>
    </row>
    <row r="204" spans="8:16" ht="12.75" customHeight="1" x14ac:dyDescent="0.2">
      <c r="H204" s="52" t="e">
        <f t="shared" si="21"/>
        <v>#VALUE!</v>
      </c>
      <c r="I204" s="37" t="str">
        <f t="shared" si="28"/>
        <v/>
      </c>
      <c r="J204" s="38" t="str">
        <f t="shared" si="25"/>
        <v/>
      </c>
      <c r="K204" s="53">
        <f t="shared" si="29"/>
        <v>0</v>
      </c>
      <c r="L204" s="39" t="str">
        <f t="shared" si="30"/>
        <v/>
      </c>
      <c r="M204" s="40" t="str">
        <f t="shared" si="26"/>
        <v/>
      </c>
      <c r="N204" s="40" t="str">
        <f t="shared" si="22"/>
        <v/>
      </c>
      <c r="O204" s="40" t="str">
        <f t="shared" si="23"/>
        <v/>
      </c>
      <c r="P204" s="40" t="str">
        <f t="shared" si="24"/>
        <v/>
      </c>
    </row>
    <row r="205" spans="8:16" ht="12.75" customHeight="1" x14ac:dyDescent="0.2">
      <c r="H205" s="52" t="e">
        <f t="shared" si="21"/>
        <v>#VALUE!</v>
      </c>
      <c r="I205" s="37" t="str">
        <f t="shared" si="28"/>
        <v/>
      </c>
      <c r="J205" s="38" t="str">
        <f t="shared" si="25"/>
        <v/>
      </c>
      <c r="K205" s="53">
        <f t="shared" si="29"/>
        <v>0</v>
      </c>
      <c r="L205" s="39" t="str">
        <f t="shared" si="30"/>
        <v/>
      </c>
      <c r="M205" s="40" t="str">
        <f t="shared" si="26"/>
        <v/>
      </c>
      <c r="N205" s="40" t="str">
        <f t="shared" si="22"/>
        <v/>
      </c>
      <c r="O205" s="40" t="str">
        <f t="shared" si="23"/>
        <v/>
      </c>
      <c r="P205" s="40" t="str">
        <f t="shared" si="24"/>
        <v/>
      </c>
    </row>
    <row r="206" spans="8:16" ht="12.75" customHeight="1" x14ac:dyDescent="0.2">
      <c r="H206" s="52" t="e">
        <f t="shared" si="21"/>
        <v>#VALUE!</v>
      </c>
      <c r="I206" s="37" t="str">
        <f t="shared" si="28"/>
        <v/>
      </c>
      <c r="J206" s="38" t="str">
        <f t="shared" si="25"/>
        <v/>
      </c>
      <c r="K206" s="53">
        <f t="shared" si="29"/>
        <v>0</v>
      </c>
      <c r="L206" s="39" t="str">
        <f t="shared" si="30"/>
        <v/>
      </c>
      <c r="M206" s="40" t="str">
        <f t="shared" si="26"/>
        <v/>
      </c>
      <c r="N206" s="40" t="str">
        <f t="shared" si="22"/>
        <v/>
      </c>
      <c r="O206" s="40" t="str">
        <f t="shared" si="23"/>
        <v/>
      </c>
      <c r="P206" s="40" t="str">
        <f t="shared" si="24"/>
        <v/>
      </c>
    </row>
    <row r="207" spans="8:16" ht="12.75" customHeight="1" x14ac:dyDescent="0.2">
      <c r="H207" s="52" t="e">
        <f t="shared" si="21"/>
        <v>#VALUE!</v>
      </c>
      <c r="I207" s="37" t="str">
        <f t="shared" si="28"/>
        <v/>
      </c>
      <c r="J207" s="38" t="str">
        <f t="shared" si="25"/>
        <v/>
      </c>
      <c r="K207" s="53">
        <f t="shared" si="29"/>
        <v>0</v>
      </c>
      <c r="L207" s="39" t="str">
        <f t="shared" si="30"/>
        <v/>
      </c>
      <c r="M207" s="40" t="str">
        <f t="shared" si="26"/>
        <v/>
      </c>
      <c r="N207" s="40" t="str">
        <f t="shared" si="22"/>
        <v/>
      </c>
      <c r="O207" s="40" t="str">
        <f t="shared" si="23"/>
        <v/>
      </c>
      <c r="P207" s="40" t="str">
        <f t="shared" si="24"/>
        <v/>
      </c>
    </row>
    <row r="208" spans="8:16" ht="12.75" customHeight="1" x14ac:dyDescent="0.2">
      <c r="H208" s="52" t="e">
        <f t="shared" si="21"/>
        <v>#VALUE!</v>
      </c>
      <c r="I208" s="37" t="str">
        <f t="shared" si="28"/>
        <v/>
      </c>
      <c r="J208" s="38" t="str">
        <f t="shared" si="25"/>
        <v/>
      </c>
      <c r="K208" s="53">
        <f t="shared" si="29"/>
        <v>0</v>
      </c>
      <c r="L208" s="39" t="str">
        <f t="shared" si="30"/>
        <v/>
      </c>
      <c r="M208" s="40" t="str">
        <f t="shared" si="26"/>
        <v/>
      </c>
      <c r="N208" s="40" t="str">
        <f t="shared" si="22"/>
        <v/>
      </c>
      <c r="O208" s="40" t="str">
        <f t="shared" si="23"/>
        <v/>
      </c>
      <c r="P208" s="40" t="str">
        <f t="shared" si="24"/>
        <v/>
      </c>
    </row>
    <row r="209" spans="8:16" ht="12.75" customHeight="1" x14ac:dyDescent="0.2">
      <c r="H209" s="52" t="e">
        <f t="shared" si="21"/>
        <v>#VALUE!</v>
      </c>
      <c r="I209" s="37" t="str">
        <f t="shared" si="28"/>
        <v/>
      </c>
      <c r="J209" s="38" t="str">
        <f t="shared" si="25"/>
        <v/>
      </c>
      <c r="K209" s="53">
        <f t="shared" si="29"/>
        <v>0</v>
      </c>
      <c r="L209" s="39" t="str">
        <f t="shared" si="30"/>
        <v/>
      </c>
      <c r="M209" s="40" t="str">
        <f t="shared" si="26"/>
        <v/>
      </c>
      <c r="N209" s="40" t="str">
        <f t="shared" si="22"/>
        <v/>
      </c>
      <c r="O209" s="40" t="str">
        <f t="shared" si="23"/>
        <v/>
      </c>
      <c r="P209" s="40" t="str">
        <f t="shared" si="24"/>
        <v/>
      </c>
    </row>
    <row r="210" spans="8:16" ht="12.75" customHeight="1" x14ac:dyDescent="0.2">
      <c r="H210" s="52" t="e">
        <f t="shared" ref="H210:H257" si="31">I210/12</f>
        <v>#VALUE!</v>
      </c>
      <c r="I210" s="37" t="str">
        <f t="shared" si="28"/>
        <v/>
      </c>
      <c r="J210" s="38" t="str">
        <f t="shared" si="25"/>
        <v/>
      </c>
      <c r="K210" s="53">
        <f t="shared" si="29"/>
        <v>0</v>
      </c>
      <c r="L210" s="39" t="str">
        <f t="shared" si="30"/>
        <v/>
      </c>
      <c r="M210" s="40" t="str">
        <f t="shared" si="26"/>
        <v/>
      </c>
      <c r="N210" s="40" t="str">
        <f t="shared" ref="N210:N273" si="32">IF(I210&lt;&gt;"",$N$14*M210,"")</f>
        <v/>
      </c>
      <c r="O210" s="40" t="str">
        <f t="shared" ref="O210:O273" si="33">IF(I210&lt;&gt;"",L210-N210,"")</f>
        <v/>
      </c>
      <c r="P210" s="40" t="str">
        <f t="shared" ref="P210:P273" si="34">IF(I210&lt;&gt;"",M210-O210,"")</f>
        <v/>
      </c>
    </row>
    <row r="211" spans="8:16" ht="12.75" customHeight="1" x14ac:dyDescent="0.2">
      <c r="H211" s="52" t="e">
        <f t="shared" si="31"/>
        <v>#VALUE!</v>
      </c>
      <c r="I211" s="37" t="str">
        <f t="shared" si="28"/>
        <v/>
      </c>
      <c r="J211" s="38" t="str">
        <f t="shared" ref="J211:J274" si="35">IF(I211="","",EDATE($J$18,I210))</f>
        <v/>
      </c>
      <c r="K211" s="53">
        <f t="shared" ref="K211:K274" si="36">IF(J212="",0,J212)</f>
        <v>0</v>
      </c>
      <c r="L211" s="39" t="str">
        <f t="shared" ref="L211:L274" si="37">IF(J211="","",$L$14)</f>
        <v/>
      </c>
      <c r="M211" s="40" t="str">
        <f t="shared" ref="M211:M274" si="38">IF(I211&lt;&gt;"",P210,"")</f>
        <v/>
      </c>
      <c r="N211" s="40" t="str">
        <f t="shared" si="32"/>
        <v/>
      </c>
      <c r="O211" s="40" t="str">
        <f t="shared" si="33"/>
        <v/>
      </c>
      <c r="P211" s="40" t="str">
        <f t="shared" si="34"/>
        <v/>
      </c>
    </row>
    <row r="212" spans="8:16" ht="12.75" customHeight="1" x14ac:dyDescent="0.2">
      <c r="H212" s="52" t="e">
        <f t="shared" si="31"/>
        <v>#VALUE!</v>
      </c>
      <c r="I212" s="37" t="str">
        <f t="shared" ref="I212:I275" si="39">IF(I211&gt;=$I$14,"",I211+1)</f>
        <v/>
      </c>
      <c r="J212" s="38" t="str">
        <f t="shared" si="35"/>
        <v/>
      </c>
      <c r="K212" s="53">
        <f t="shared" si="36"/>
        <v>0</v>
      </c>
      <c r="L212" s="39" t="str">
        <f t="shared" si="37"/>
        <v/>
      </c>
      <c r="M212" s="40" t="str">
        <f t="shared" si="38"/>
        <v/>
      </c>
      <c r="N212" s="40" t="str">
        <f t="shared" si="32"/>
        <v/>
      </c>
      <c r="O212" s="40" t="str">
        <f t="shared" si="33"/>
        <v/>
      </c>
      <c r="P212" s="40" t="str">
        <f t="shared" si="34"/>
        <v/>
      </c>
    </row>
    <row r="213" spans="8:16" ht="12.75" customHeight="1" x14ac:dyDescent="0.2">
      <c r="H213" s="52" t="e">
        <f t="shared" si="31"/>
        <v>#VALUE!</v>
      </c>
      <c r="I213" s="37" t="str">
        <f t="shared" si="39"/>
        <v/>
      </c>
      <c r="J213" s="38" t="str">
        <f t="shared" si="35"/>
        <v/>
      </c>
      <c r="K213" s="53">
        <f t="shared" si="36"/>
        <v>0</v>
      </c>
      <c r="L213" s="39" t="str">
        <f t="shared" si="37"/>
        <v/>
      </c>
      <c r="M213" s="40" t="str">
        <f t="shared" si="38"/>
        <v/>
      </c>
      <c r="N213" s="40" t="str">
        <f t="shared" si="32"/>
        <v/>
      </c>
      <c r="O213" s="40" t="str">
        <f t="shared" si="33"/>
        <v/>
      </c>
      <c r="P213" s="40" t="str">
        <f t="shared" si="34"/>
        <v/>
      </c>
    </row>
    <row r="214" spans="8:16" ht="12.75" customHeight="1" x14ac:dyDescent="0.2">
      <c r="H214" s="52" t="e">
        <f t="shared" si="31"/>
        <v>#VALUE!</v>
      </c>
      <c r="I214" s="37" t="str">
        <f t="shared" si="39"/>
        <v/>
      </c>
      <c r="J214" s="38" t="str">
        <f t="shared" si="35"/>
        <v/>
      </c>
      <c r="K214" s="53">
        <f t="shared" si="36"/>
        <v>0</v>
      </c>
      <c r="L214" s="39" t="str">
        <f t="shared" si="37"/>
        <v/>
      </c>
      <c r="M214" s="40" t="str">
        <f t="shared" si="38"/>
        <v/>
      </c>
      <c r="N214" s="40" t="str">
        <f t="shared" si="32"/>
        <v/>
      </c>
      <c r="O214" s="40" t="str">
        <f t="shared" si="33"/>
        <v/>
      </c>
      <c r="P214" s="40" t="str">
        <f t="shared" si="34"/>
        <v/>
      </c>
    </row>
    <row r="215" spans="8:16" ht="12.75" customHeight="1" x14ac:dyDescent="0.2">
      <c r="H215" s="52" t="e">
        <f t="shared" si="31"/>
        <v>#VALUE!</v>
      </c>
      <c r="I215" s="37" t="str">
        <f t="shared" si="39"/>
        <v/>
      </c>
      <c r="J215" s="38" t="str">
        <f t="shared" si="35"/>
        <v/>
      </c>
      <c r="K215" s="53">
        <f t="shared" si="36"/>
        <v>0</v>
      </c>
      <c r="L215" s="39" t="str">
        <f t="shared" si="37"/>
        <v/>
      </c>
      <c r="M215" s="40" t="str">
        <f t="shared" si="38"/>
        <v/>
      </c>
      <c r="N215" s="40" t="str">
        <f t="shared" si="32"/>
        <v/>
      </c>
      <c r="O215" s="40" t="str">
        <f t="shared" si="33"/>
        <v/>
      </c>
      <c r="P215" s="40" t="str">
        <f t="shared" si="34"/>
        <v/>
      </c>
    </row>
    <row r="216" spans="8:16" ht="12.75" customHeight="1" x14ac:dyDescent="0.2">
      <c r="H216" s="52" t="e">
        <f t="shared" si="31"/>
        <v>#VALUE!</v>
      </c>
      <c r="I216" s="37" t="str">
        <f t="shared" si="39"/>
        <v/>
      </c>
      <c r="J216" s="38" t="str">
        <f t="shared" si="35"/>
        <v/>
      </c>
      <c r="K216" s="53">
        <f t="shared" si="36"/>
        <v>0</v>
      </c>
      <c r="L216" s="39" t="str">
        <f t="shared" si="37"/>
        <v/>
      </c>
      <c r="M216" s="40" t="str">
        <f t="shared" si="38"/>
        <v/>
      </c>
      <c r="N216" s="40" t="str">
        <f t="shared" si="32"/>
        <v/>
      </c>
      <c r="O216" s="40" t="str">
        <f t="shared" si="33"/>
        <v/>
      </c>
      <c r="P216" s="40" t="str">
        <f t="shared" si="34"/>
        <v/>
      </c>
    </row>
    <row r="217" spans="8:16" ht="12.75" customHeight="1" x14ac:dyDescent="0.2">
      <c r="H217" s="52" t="e">
        <f t="shared" si="31"/>
        <v>#VALUE!</v>
      </c>
      <c r="I217" s="37" t="str">
        <f t="shared" si="39"/>
        <v/>
      </c>
      <c r="J217" s="38" t="str">
        <f t="shared" si="35"/>
        <v/>
      </c>
      <c r="K217" s="53">
        <f t="shared" si="36"/>
        <v>0</v>
      </c>
      <c r="L217" s="39" t="str">
        <f t="shared" si="37"/>
        <v/>
      </c>
      <c r="M217" s="40" t="str">
        <f t="shared" si="38"/>
        <v/>
      </c>
      <c r="N217" s="40" t="str">
        <f t="shared" si="32"/>
        <v/>
      </c>
      <c r="O217" s="40" t="str">
        <f t="shared" si="33"/>
        <v/>
      </c>
      <c r="P217" s="40" t="str">
        <f t="shared" si="34"/>
        <v/>
      </c>
    </row>
    <row r="218" spans="8:16" ht="12.75" customHeight="1" x14ac:dyDescent="0.2">
      <c r="H218" s="52" t="e">
        <f t="shared" si="31"/>
        <v>#VALUE!</v>
      </c>
      <c r="I218" s="37" t="str">
        <f t="shared" si="39"/>
        <v/>
      </c>
      <c r="J218" s="38" t="str">
        <f t="shared" si="35"/>
        <v/>
      </c>
      <c r="K218" s="53">
        <f t="shared" si="36"/>
        <v>0</v>
      </c>
      <c r="L218" s="39" t="str">
        <f t="shared" si="37"/>
        <v/>
      </c>
      <c r="M218" s="40" t="str">
        <f t="shared" si="38"/>
        <v/>
      </c>
      <c r="N218" s="40" t="str">
        <f t="shared" si="32"/>
        <v/>
      </c>
      <c r="O218" s="40" t="str">
        <f t="shared" si="33"/>
        <v/>
      </c>
      <c r="P218" s="40" t="str">
        <f t="shared" si="34"/>
        <v/>
      </c>
    </row>
    <row r="219" spans="8:16" ht="12.75" customHeight="1" x14ac:dyDescent="0.2">
      <c r="H219" s="52" t="e">
        <f t="shared" si="31"/>
        <v>#VALUE!</v>
      </c>
      <c r="I219" s="37" t="str">
        <f t="shared" si="39"/>
        <v/>
      </c>
      <c r="J219" s="38" t="str">
        <f t="shared" si="35"/>
        <v/>
      </c>
      <c r="K219" s="53">
        <f t="shared" si="36"/>
        <v>0</v>
      </c>
      <c r="L219" s="39" t="str">
        <f t="shared" si="37"/>
        <v/>
      </c>
      <c r="M219" s="40" t="str">
        <f t="shared" si="38"/>
        <v/>
      </c>
      <c r="N219" s="40" t="str">
        <f t="shared" si="32"/>
        <v/>
      </c>
      <c r="O219" s="40" t="str">
        <f t="shared" si="33"/>
        <v/>
      </c>
      <c r="P219" s="40" t="str">
        <f t="shared" si="34"/>
        <v/>
      </c>
    </row>
    <row r="220" spans="8:16" ht="12.75" customHeight="1" x14ac:dyDescent="0.2">
      <c r="H220" s="52" t="e">
        <f t="shared" si="31"/>
        <v>#VALUE!</v>
      </c>
      <c r="I220" s="37" t="str">
        <f t="shared" si="39"/>
        <v/>
      </c>
      <c r="J220" s="38" t="str">
        <f t="shared" si="35"/>
        <v/>
      </c>
      <c r="K220" s="53">
        <f t="shared" si="36"/>
        <v>0</v>
      </c>
      <c r="L220" s="39" t="str">
        <f t="shared" si="37"/>
        <v/>
      </c>
      <c r="M220" s="40" t="str">
        <f t="shared" si="38"/>
        <v/>
      </c>
      <c r="N220" s="40" t="str">
        <f t="shared" si="32"/>
        <v/>
      </c>
      <c r="O220" s="40" t="str">
        <f t="shared" si="33"/>
        <v/>
      </c>
      <c r="P220" s="40" t="str">
        <f t="shared" si="34"/>
        <v/>
      </c>
    </row>
    <row r="221" spans="8:16" ht="12.75" customHeight="1" x14ac:dyDescent="0.2">
      <c r="H221" s="52" t="e">
        <f t="shared" si="31"/>
        <v>#VALUE!</v>
      </c>
      <c r="I221" s="37" t="str">
        <f t="shared" si="39"/>
        <v/>
      </c>
      <c r="J221" s="38" t="str">
        <f t="shared" si="35"/>
        <v/>
      </c>
      <c r="K221" s="53">
        <f t="shared" si="36"/>
        <v>0</v>
      </c>
      <c r="L221" s="39" t="str">
        <f t="shared" si="37"/>
        <v/>
      </c>
      <c r="M221" s="40" t="str">
        <f t="shared" si="38"/>
        <v/>
      </c>
      <c r="N221" s="40" t="str">
        <f t="shared" si="32"/>
        <v/>
      </c>
      <c r="O221" s="40" t="str">
        <f t="shared" si="33"/>
        <v/>
      </c>
      <c r="P221" s="40" t="str">
        <f t="shared" si="34"/>
        <v/>
      </c>
    </row>
    <row r="222" spans="8:16" ht="12.75" customHeight="1" x14ac:dyDescent="0.2">
      <c r="H222" s="52" t="e">
        <f t="shared" si="31"/>
        <v>#VALUE!</v>
      </c>
      <c r="I222" s="37" t="str">
        <f t="shared" si="39"/>
        <v/>
      </c>
      <c r="J222" s="38" t="str">
        <f t="shared" si="35"/>
        <v/>
      </c>
      <c r="K222" s="53">
        <f t="shared" si="36"/>
        <v>0</v>
      </c>
      <c r="L222" s="39" t="str">
        <f t="shared" si="37"/>
        <v/>
      </c>
      <c r="M222" s="40" t="str">
        <f t="shared" si="38"/>
        <v/>
      </c>
      <c r="N222" s="40" t="str">
        <f t="shared" si="32"/>
        <v/>
      </c>
      <c r="O222" s="40" t="str">
        <f t="shared" si="33"/>
        <v/>
      </c>
      <c r="P222" s="40" t="str">
        <f t="shared" si="34"/>
        <v/>
      </c>
    </row>
    <row r="223" spans="8:16" ht="12.75" customHeight="1" x14ac:dyDescent="0.2">
      <c r="H223" s="52" t="e">
        <f t="shared" si="31"/>
        <v>#VALUE!</v>
      </c>
      <c r="I223" s="37" t="str">
        <f t="shared" si="39"/>
        <v/>
      </c>
      <c r="J223" s="38" t="str">
        <f t="shared" si="35"/>
        <v/>
      </c>
      <c r="K223" s="53">
        <f t="shared" si="36"/>
        <v>0</v>
      </c>
      <c r="L223" s="39" t="str">
        <f t="shared" si="37"/>
        <v/>
      </c>
      <c r="M223" s="40" t="str">
        <f t="shared" si="38"/>
        <v/>
      </c>
      <c r="N223" s="40" t="str">
        <f t="shared" si="32"/>
        <v/>
      </c>
      <c r="O223" s="40" t="str">
        <f t="shared" si="33"/>
        <v/>
      </c>
      <c r="P223" s="40" t="str">
        <f t="shared" si="34"/>
        <v/>
      </c>
    </row>
    <row r="224" spans="8:16" ht="12.75" customHeight="1" x14ac:dyDescent="0.2">
      <c r="H224" s="52" t="e">
        <f t="shared" si="31"/>
        <v>#VALUE!</v>
      </c>
      <c r="I224" s="37" t="str">
        <f t="shared" si="39"/>
        <v/>
      </c>
      <c r="J224" s="38" t="str">
        <f t="shared" si="35"/>
        <v/>
      </c>
      <c r="K224" s="53">
        <f t="shared" si="36"/>
        <v>0</v>
      </c>
      <c r="L224" s="39" t="str">
        <f t="shared" si="37"/>
        <v/>
      </c>
      <c r="M224" s="40" t="str">
        <f t="shared" si="38"/>
        <v/>
      </c>
      <c r="N224" s="40" t="str">
        <f t="shared" si="32"/>
        <v/>
      </c>
      <c r="O224" s="40" t="str">
        <f t="shared" si="33"/>
        <v/>
      </c>
      <c r="P224" s="40" t="str">
        <f t="shared" si="34"/>
        <v/>
      </c>
    </row>
    <row r="225" spans="8:16" ht="12.75" customHeight="1" x14ac:dyDescent="0.2">
      <c r="H225" s="52" t="e">
        <f t="shared" si="31"/>
        <v>#VALUE!</v>
      </c>
      <c r="I225" s="37" t="str">
        <f t="shared" si="39"/>
        <v/>
      </c>
      <c r="J225" s="38" t="str">
        <f t="shared" si="35"/>
        <v/>
      </c>
      <c r="K225" s="53">
        <f t="shared" si="36"/>
        <v>0</v>
      </c>
      <c r="L225" s="39" t="str">
        <f t="shared" si="37"/>
        <v/>
      </c>
      <c r="M225" s="40" t="str">
        <f t="shared" si="38"/>
        <v/>
      </c>
      <c r="N225" s="40" t="str">
        <f t="shared" si="32"/>
        <v/>
      </c>
      <c r="O225" s="40" t="str">
        <f t="shared" si="33"/>
        <v/>
      </c>
      <c r="P225" s="40" t="str">
        <f t="shared" si="34"/>
        <v/>
      </c>
    </row>
    <row r="226" spans="8:16" ht="12.75" customHeight="1" x14ac:dyDescent="0.2">
      <c r="H226" s="52" t="e">
        <f t="shared" si="31"/>
        <v>#VALUE!</v>
      </c>
      <c r="I226" s="37" t="str">
        <f t="shared" si="39"/>
        <v/>
      </c>
      <c r="J226" s="38" t="str">
        <f t="shared" si="35"/>
        <v/>
      </c>
      <c r="K226" s="53">
        <f t="shared" si="36"/>
        <v>0</v>
      </c>
      <c r="L226" s="39" t="str">
        <f t="shared" si="37"/>
        <v/>
      </c>
      <c r="M226" s="40" t="str">
        <f t="shared" si="38"/>
        <v/>
      </c>
      <c r="N226" s="40" t="str">
        <f t="shared" si="32"/>
        <v/>
      </c>
      <c r="O226" s="40" t="str">
        <f t="shared" si="33"/>
        <v/>
      </c>
      <c r="P226" s="40" t="str">
        <f t="shared" si="34"/>
        <v/>
      </c>
    </row>
    <row r="227" spans="8:16" ht="12.75" customHeight="1" x14ac:dyDescent="0.2">
      <c r="H227" s="52" t="e">
        <f t="shared" si="31"/>
        <v>#VALUE!</v>
      </c>
      <c r="I227" s="37" t="str">
        <f t="shared" si="39"/>
        <v/>
      </c>
      <c r="J227" s="38" t="str">
        <f t="shared" si="35"/>
        <v/>
      </c>
      <c r="K227" s="53">
        <f t="shared" si="36"/>
        <v>0</v>
      </c>
      <c r="L227" s="39" t="str">
        <f t="shared" si="37"/>
        <v/>
      </c>
      <c r="M227" s="40" t="str">
        <f t="shared" si="38"/>
        <v/>
      </c>
      <c r="N227" s="40" t="str">
        <f t="shared" si="32"/>
        <v/>
      </c>
      <c r="O227" s="40" t="str">
        <f t="shared" si="33"/>
        <v/>
      </c>
      <c r="P227" s="40" t="str">
        <f t="shared" si="34"/>
        <v/>
      </c>
    </row>
    <row r="228" spans="8:16" ht="12.75" customHeight="1" x14ac:dyDescent="0.2">
      <c r="H228" s="52" t="e">
        <f t="shared" si="31"/>
        <v>#VALUE!</v>
      </c>
      <c r="I228" s="37" t="str">
        <f t="shared" si="39"/>
        <v/>
      </c>
      <c r="J228" s="38" t="str">
        <f t="shared" si="35"/>
        <v/>
      </c>
      <c r="K228" s="53">
        <f t="shared" si="36"/>
        <v>0</v>
      </c>
      <c r="L228" s="39" t="str">
        <f t="shared" si="37"/>
        <v/>
      </c>
      <c r="M228" s="40" t="str">
        <f t="shared" si="38"/>
        <v/>
      </c>
      <c r="N228" s="40" t="str">
        <f t="shared" si="32"/>
        <v/>
      </c>
      <c r="O228" s="40" t="str">
        <f t="shared" si="33"/>
        <v/>
      </c>
      <c r="P228" s="40" t="str">
        <f t="shared" si="34"/>
        <v/>
      </c>
    </row>
    <row r="229" spans="8:16" ht="12.75" customHeight="1" x14ac:dyDescent="0.2">
      <c r="H229" s="52" t="e">
        <f t="shared" si="31"/>
        <v>#VALUE!</v>
      </c>
      <c r="I229" s="37" t="str">
        <f t="shared" si="39"/>
        <v/>
      </c>
      <c r="J229" s="38" t="str">
        <f t="shared" si="35"/>
        <v/>
      </c>
      <c r="K229" s="53">
        <f t="shared" si="36"/>
        <v>0</v>
      </c>
      <c r="L229" s="39" t="str">
        <f t="shared" si="37"/>
        <v/>
      </c>
      <c r="M229" s="40" t="str">
        <f t="shared" si="38"/>
        <v/>
      </c>
      <c r="N229" s="40" t="str">
        <f t="shared" si="32"/>
        <v/>
      </c>
      <c r="O229" s="40" t="str">
        <f t="shared" si="33"/>
        <v/>
      </c>
      <c r="P229" s="40" t="str">
        <f t="shared" si="34"/>
        <v/>
      </c>
    </row>
    <row r="230" spans="8:16" ht="12.75" customHeight="1" x14ac:dyDescent="0.2">
      <c r="H230" s="52" t="e">
        <f t="shared" si="31"/>
        <v>#VALUE!</v>
      </c>
      <c r="I230" s="37" t="str">
        <f t="shared" si="39"/>
        <v/>
      </c>
      <c r="J230" s="38" t="str">
        <f t="shared" si="35"/>
        <v/>
      </c>
      <c r="K230" s="53">
        <f t="shared" si="36"/>
        <v>0</v>
      </c>
      <c r="L230" s="39" t="str">
        <f t="shared" si="37"/>
        <v/>
      </c>
      <c r="M230" s="40" t="str">
        <f t="shared" si="38"/>
        <v/>
      </c>
      <c r="N230" s="40" t="str">
        <f t="shared" si="32"/>
        <v/>
      </c>
      <c r="O230" s="40" t="str">
        <f t="shared" si="33"/>
        <v/>
      </c>
      <c r="P230" s="40" t="str">
        <f t="shared" si="34"/>
        <v/>
      </c>
    </row>
    <row r="231" spans="8:16" ht="12.75" customHeight="1" x14ac:dyDescent="0.2">
      <c r="H231" s="52" t="e">
        <f t="shared" si="31"/>
        <v>#VALUE!</v>
      </c>
      <c r="I231" s="37" t="str">
        <f t="shared" si="39"/>
        <v/>
      </c>
      <c r="J231" s="38" t="str">
        <f t="shared" si="35"/>
        <v/>
      </c>
      <c r="K231" s="53">
        <f t="shared" si="36"/>
        <v>0</v>
      </c>
      <c r="L231" s="39" t="str">
        <f t="shared" si="37"/>
        <v/>
      </c>
      <c r="M231" s="40" t="str">
        <f t="shared" si="38"/>
        <v/>
      </c>
      <c r="N231" s="40" t="str">
        <f t="shared" si="32"/>
        <v/>
      </c>
      <c r="O231" s="40" t="str">
        <f t="shared" si="33"/>
        <v/>
      </c>
      <c r="P231" s="40" t="str">
        <f t="shared" si="34"/>
        <v/>
      </c>
    </row>
    <row r="232" spans="8:16" ht="12.75" customHeight="1" x14ac:dyDescent="0.2">
      <c r="H232" s="52" t="e">
        <f t="shared" si="31"/>
        <v>#VALUE!</v>
      </c>
      <c r="I232" s="37" t="str">
        <f t="shared" si="39"/>
        <v/>
      </c>
      <c r="J232" s="38" t="str">
        <f t="shared" si="35"/>
        <v/>
      </c>
      <c r="K232" s="53">
        <f t="shared" si="36"/>
        <v>0</v>
      </c>
      <c r="L232" s="39" t="str">
        <f t="shared" si="37"/>
        <v/>
      </c>
      <c r="M232" s="40" t="str">
        <f t="shared" si="38"/>
        <v/>
      </c>
      <c r="N232" s="40" t="str">
        <f t="shared" si="32"/>
        <v/>
      </c>
      <c r="O232" s="40" t="str">
        <f t="shared" si="33"/>
        <v/>
      </c>
      <c r="P232" s="40" t="str">
        <f t="shared" si="34"/>
        <v/>
      </c>
    </row>
    <row r="233" spans="8:16" ht="12.75" customHeight="1" x14ac:dyDescent="0.2">
      <c r="H233" s="52" t="e">
        <f t="shared" si="31"/>
        <v>#VALUE!</v>
      </c>
      <c r="I233" s="37" t="str">
        <f t="shared" si="39"/>
        <v/>
      </c>
      <c r="J233" s="38" t="str">
        <f t="shared" si="35"/>
        <v/>
      </c>
      <c r="K233" s="53">
        <f t="shared" si="36"/>
        <v>0</v>
      </c>
      <c r="L233" s="39" t="str">
        <f t="shared" si="37"/>
        <v/>
      </c>
      <c r="M233" s="40" t="str">
        <f t="shared" si="38"/>
        <v/>
      </c>
      <c r="N233" s="40" t="str">
        <f t="shared" si="32"/>
        <v/>
      </c>
      <c r="O233" s="40" t="str">
        <f t="shared" si="33"/>
        <v/>
      </c>
      <c r="P233" s="40" t="str">
        <f t="shared" si="34"/>
        <v/>
      </c>
    </row>
    <row r="234" spans="8:16" ht="12.75" customHeight="1" x14ac:dyDescent="0.2">
      <c r="H234" s="52" t="e">
        <f t="shared" si="31"/>
        <v>#VALUE!</v>
      </c>
      <c r="I234" s="37" t="str">
        <f t="shared" si="39"/>
        <v/>
      </c>
      <c r="J234" s="38" t="str">
        <f t="shared" si="35"/>
        <v/>
      </c>
      <c r="K234" s="53">
        <f t="shared" si="36"/>
        <v>0</v>
      </c>
      <c r="L234" s="39" t="str">
        <f t="shared" si="37"/>
        <v/>
      </c>
      <c r="M234" s="40" t="str">
        <f t="shared" si="38"/>
        <v/>
      </c>
      <c r="N234" s="40" t="str">
        <f t="shared" si="32"/>
        <v/>
      </c>
      <c r="O234" s="40" t="str">
        <f t="shared" si="33"/>
        <v/>
      </c>
      <c r="P234" s="40" t="str">
        <f t="shared" si="34"/>
        <v/>
      </c>
    </row>
    <row r="235" spans="8:16" ht="12.75" customHeight="1" x14ac:dyDescent="0.2">
      <c r="H235" s="52" t="e">
        <f t="shared" si="31"/>
        <v>#VALUE!</v>
      </c>
      <c r="I235" s="37" t="str">
        <f t="shared" si="39"/>
        <v/>
      </c>
      <c r="J235" s="38" t="str">
        <f t="shared" si="35"/>
        <v/>
      </c>
      <c r="K235" s="53">
        <f t="shared" si="36"/>
        <v>0</v>
      </c>
      <c r="L235" s="39" t="str">
        <f t="shared" si="37"/>
        <v/>
      </c>
      <c r="M235" s="40" t="str">
        <f t="shared" si="38"/>
        <v/>
      </c>
      <c r="N235" s="40" t="str">
        <f t="shared" si="32"/>
        <v/>
      </c>
      <c r="O235" s="40" t="str">
        <f t="shared" si="33"/>
        <v/>
      </c>
      <c r="P235" s="40" t="str">
        <f t="shared" si="34"/>
        <v/>
      </c>
    </row>
    <row r="236" spans="8:16" ht="12.75" customHeight="1" x14ac:dyDescent="0.2">
      <c r="H236" s="52" t="e">
        <f t="shared" si="31"/>
        <v>#VALUE!</v>
      </c>
      <c r="I236" s="37" t="str">
        <f t="shared" si="39"/>
        <v/>
      </c>
      <c r="J236" s="38" t="str">
        <f t="shared" si="35"/>
        <v/>
      </c>
      <c r="K236" s="53">
        <f t="shared" si="36"/>
        <v>0</v>
      </c>
      <c r="L236" s="39" t="str">
        <f t="shared" si="37"/>
        <v/>
      </c>
      <c r="M236" s="40" t="str">
        <f t="shared" si="38"/>
        <v/>
      </c>
      <c r="N236" s="40" t="str">
        <f t="shared" si="32"/>
        <v/>
      </c>
      <c r="O236" s="40" t="str">
        <f t="shared" si="33"/>
        <v/>
      </c>
      <c r="P236" s="40" t="str">
        <f t="shared" si="34"/>
        <v/>
      </c>
    </row>
    <row r="237" spans="8:16" ht="12.75" customHeight="1" x14ac:dyDescent="0.2">
      <c r="H237" s="52" t="e">
        <f t="shared" si="31"/>
        <v>#VALUE!</v>
      </c>
      <c r="I237" s="37" t="str">
        <f t="shared" si="39"/>
        <v/>
      </c>
      <c r="J237" s="38" t="str">
        <f t="shared" si="35"/>
        <v/>
      </c>
      <c r="K237" s="53">
        <f t="shared" si="36"/>
        <v>0</v>
      </c>
      <c r="L237" s="39" t="str">
        <f t="shared" si="37"/>
        <v/>
      </c>
      <c r="M237" s="40" t="str">
        <f t="shared" si="38"/>
        <v/>
      </c>
      <c r="N237" s="40" t="str">
        <f t="shared" si="32"/>
        <v/>
      </c>
      <c r="O237" s="40" t="str">
        <f t="shared" si="33"/>
        <v/>
      </c>
      <c r="P237" s="40" t="str">
        <f t="shared" si="34"/>
        <v/>
      </c>
    </row>
    <row r="238" spans="8:16" ht="12.75" customHeight="1" x14ac:dyDescent="0.2">
      <c r="H238" s="52" t="e">
        <f t="shared" si="31"/>
        <v>#VALUE!</v>
      </c>
      <c r="I238" s="37" t="str">
        <f t="shared" si="39"/>
        <v/>
      </c>
      <c r="J238" s="38" t="str">
        <f t="shared" si="35"/>
        <v/>
      </c>
      <c r="K238" s="53">
        <f t="shared" si="36"/>
        <v>0</v>
      </c>
      <c r="L238" s="39" t="str">
        <f t="shared" si="37"/>
        <v/>
      </c>
      <c r="M238" s="40" t="str">
        <f t="shared" si="38"/>
        <v/>
      </c>
      <c r="N238" s="40" t="str">
        <f t="shared" si="32"/>
        <v/>
      </c>
      <c r="O238" s="40" t="str">
        <f t="shared" si="33"/>
        <v/>
      </c>
      <c r="P238" s="40" t="str">
        <f t="shared" si="34"/>
        <v/>
      </c>
    </row>
    <row r="239" spans="8:16" ht="12.75" customHeight="1" x14ac:dyDescent="0.2">
      <c r="H239" s="52" t="e">
        <f t="shared" si="31"/>
        <v>#VALUE!</v>
      </c>
      <c r="I239" s="37" t="str">
        <f t="shared" si="39"/>
        <v/>
      </c>
      <c r="J239" s="38" t="str">
        <f t="shared" si="35"/>
        <v/>
      </c>
      <c r="K239" s="53">
        <f t="shared" si="36"/>
        <v>0</v>
      </c>
      <c r="L239" s="39" t="str">
        <f t="shared" si="37"/>
        <v/>
      </c>
      <c r="M239" s="40" t="str">
        <f t="shared" si="38"/>
        <v/>
      </c>
      <c r="N239" s="40" t="str">
        <f t="shared" si="32"/>
        <v/>
      </c>
      <c r="O239" s="40" t="str">
        <f t="shared" si="33"/>
        <v/>
      </c>
      <c r="P239" s="40" t="str">
        <f t="shared" si="34"/>
        <v/>
      </c>
    </row>
    <row r="240" spans="8:16" ht="12.75" customHeight="1" x14ac:dyDescent="0.2">
      <c r="H240" s="52" t="e">
        <f t="shared" si="31"/>
        <v>#VALUE!</v>
      </c>
      <c r="I240" s="37" t="str">
        <f t="shared" si="39"/>
        <v/>
      </c>
      <c r="J240" s="38" t="str">
        <f t="shared" si="35"/>
        <v/>
      </c>
      <c r="K240" s="53">
        <f t="shared" si="36"/>
        <v>0</v>
      </c>
      <c r="L240" s="39" t="str">
        <f t="shared" si="37"/>
        <v/>
      </c>
      <c r="M240" s="40" t="str">
        <f t="shared" si="38"/>
        <v/>
      </c>
      <c r="N240" s="40" t="str">
        <f t="shared" si="32"/>
        <v/>
      </c>
      <c r="O240" s="40" t="str">
        <f t="shared" si="33"/>
        <v/>
      </c>
      <c r="P240" s="40" t="str">
        <f t="shared" si="34"/>
        <v/>
      </c>
    </row>
    <row r="241" spans="8:16" ht="12.75" customHeight="1" x14ac:dyDescent="0.2">
      <c r="H241" s="52" t="e">
        <f t="shared" si="31"/>
        <v>#VALUE!</v>
      </c>
      <c r="I241" s="37" t="str">
        <f t="shared" si="39"/>
        <v/>
      </c>
      <c r="J241" s="38" t="str">
        <f t="shared" si="35"/>
        <v/>
      </c>
      <c r="K241" s="53">
        <f t="shared" si="36"/>
        <v>0</v>
      </c>
      <c r="L241" s="39" t="str">
        <f t="shared" si="37"/>
        <v/>
      </c>
      <c r="M241" s="40" t="str">
        <f t="shared" si="38"/>
        <v/>
      </c>
      <c r="N241" s="40" t="str">
        <f t="shared" si="32"/>
        <v/>
      </c>
      <c r="O241" s="40" t="str">
        <f t="shared" si="33"/>
        <v/>
      </c>
      <c r="P241" s="40" t="str">
        <f t="shared" si="34"/>
        <v/>
      </c>
    </row>
    <row r="242" spans="8:16" ht="12.75" customHeight="1" x14ac:dyDescent="0.2">
      <c r="H242" s="52" t="e">
        <f t="shared" si="31"/>
        <v>#VALUE!</v>
      </c>
      <c r="I242" s="37" t="str">
        <f t="shared" si="39"/>
        <v/>
      </c>
      <c r="J242" s="38" t="str">
        <f t="shared" si="35"/>
        <v/>
      </c>
      <c r="K242" s="53">
        <f t="shared" si="36"/>
        <v>0</v>
      </c>
      <c r="L242" s="39" t="str">
        <f t="shared" si="37"/>
        <v/>
      </c>
      <c r="M242" s="40" t="str">
        <f t="shared" si="38"/>
        <v/>
      </c>
      <c r="N242" s="40" t="str">
        <f t="shared" si="32"/>
        <v/>
      </c>
      <c r="O242" s="40" t="str">
        <f t="shared" si="33"/>
        <v/>
      </c>
      <c r="P242" s="40" t="str">
        <f t="shared" si="34"/>
        <v/>
      </c>
    </row>
    <row r="243" spans="8:16" ht="12.75" customHeight="1" x14ac:dyDescent="0.2">
      <c r="H243" s="52" t="e">
        <f t="shared" si="31"/>
        <v>#VALUE!</v>
      </c>
      <c r="I243" s="37" t="str">
        <f t="shared" si="39"/>
        <v/>
      </c>
      <c r="J243" s="38" t="str">
        <f t="shared" si="35"/>
        <v/>
      </c>
      <c r="K243" s="53">
        <f t="shared" si="36"/>
        <v>0</v>
      </c>
      <c r="L243" s="39" t="str">
        <f t="shared" si="37"/>
        <v/>
      </c>
      <c r="M243" s="40" t="str">
        <f t="shared" si="38"/>
        <v/>
      </c>
      <c r="N243" s="40" t="str">
        <f t="shared" si="32"/>
        <v/>
      </c>
      <c r="O243" s="40" t="str">
        <f t="shared" si="33"/>
        <v/>
      </c>
      <c r="P243" s="40" t="str">
        <f t="shared" si="34"/>
        <v/>
      </c>
    </row>
    <row r="244" spans="8:16" ht="12.75" customHeight="1" x14ac:dyDescent="0.2">
      <c r="H244" s="52" t="e">
        <f t="shared" si="31"/>
        <v>#VALUE!</v>
      </c>
      <c r="I244" s="37" t="str">
        <f t="shared" si="39"/>
        <v/>
      </c>
      <c r="J244" s="38" t="str">
        <f t="shared" si="35"/>
        <v/>
      </c>
      <c r="K244" s="53">
        <f t="shared" si="36"/>
        <v>0</v>
      </c>
      <c r="L244" s="39" t="str">
        <f t="shared" si="37"/>
        <v/>
      </c>
      <c r="M244" s="40" t="str">
        <f t="shared" si="38"/>
        <v/>
      </c>
      <c r="N244" s="40" t="str">
        <f t="shared" si="32"/>
        <v/>
      </c>
      <c r="O244" s="40" t="str">
        <f t="shared" si="33"/>
        <v/>
      </c>
      <c r="P244" s="40" t="str">
        <f t="shared" si="34"/>
        <v/>
      </c>
    </row>
    <row r="245" spans="8:16" ht="12.75" customHeight="1" x14ac:dyDescent="0.2">
      <c r="H245" s="52" t="e">
        <f t="shared" si="31"/>
        <v>#VALUE!</v>
      </c>
      <c r="I245" s="37" t="str">
        <f t="shared" si="39"/>
        <v/>
      </c>
      <c r="J245" s="38" t="str">
        <f t="shared" si="35"/>
        <v/>
      </c>
      <c r="K245" s="53">
        <f t="shared" si="36"/>
        <v>0</v>
      </c>
      <c r="L245" s="39" t="str">
        <f t="shared" si="37"/>
        <v/>
      </c>
      <c r="M245" s="40" t="str">
        <f t="shared" si="38"/>
        <v/>
      </c>
      <c r="N245" s="40" t="str">
        <f t="shared" si="32"/>
        <v/>
      </c>
      <c r="O245" s="40" t="str">
        <f t="shared" si="33"/>
        <v/>
      </c>
      <c r="P245" s="40" t="str">
        <f t="shared" si="34"/>
        <v/>
      </c>
    </row>
    <row r="246" spans="8:16" ht="12.75" customHeight="1" x14ac:dyDescent="0.2">
      <c r="H246" s="52" t="e">
        <f t="shared" si="31"/>
        <v>#VALUE!</v>
      </c>
      <c r="I246" s="37" t="str">
        <f t="shared" si="39"/>
        <v/>
      </c>
      <c r="J246" s="38" t="str">
        <f t="shared" si="35"/>
        <v/>
      </c>
      <c r="K246" s="53">
        <f t="shared" si="36"/>
        <v>0</v>
      </c>
      <c r="L246" s="39" t="str">
        <f t="shared" si="37"/>
        <v/>
      </c>
      <c r="M246" s="40" t="str">
        <f t="shared" si="38"/>
        <v/>
      </c>
      <c r="N246" s="40" t="str">
        <f t="shared" si="32"/>
        <v/>
      </c>
      <c r="O246" s="40" t="str">
        <f t="shared" si="33"/>
        <v/>
      </c>
      <c r="P246" s="40" t="str">
        <f t="shared" si="34"/>
        <v/>
      </c>
    </row>
    <row r="247" spans="8:16" ht="12.75" customHeight="1" x14ac:dyDescent="0.2">
      <c r="H247" s="52" t="e">
        <f t="shared" si="31"/>
        <v>#VALUE!</v>
      </c>
      <c r="I247" s="37" t="str">
        <f t="shared" si="39"/>
        <v/>
      </c>
      <c r="J247" s="38" t="str">
        <f t="shared" si="35"/>
        <v/>
      </c>
      <c r="K247" s="53">
        <f t="shared" si="36"/>
        <v>0</v>
      </c>
      <c r="L247" s="39" t="str">
        <f t="shared" si="37"/>
        <v/>
      </c>
      <c r="M247" s="40" t="str">
        <f t="shared" si="38"/>
        <v/>
      </c>
      <c r="N247" s="40" t="str">
        <f t="shared" si="32"/>
        <v/>
      </c>
      <c r="O247" s="40" t="str">
        <f t="shared" si="33"/>
        <v/>
      </c>
      <c r="P247" s="40" t="str">
        <f t="shared" si="34"/>
        <v/>
      </c>
    </row>
    <row r="248" spans="8:16" ht="12.75" customHeight="1" x14ac:dyDescent="0.2">
      <c r="H248" s="52" t="e">
        <f t="shared" si="31"/>
        <v>#VALUE!</v>
      </c>
      <c r="I248" s="37" t="str">
        <f t="shared" si="39"/>
        <v/>
      </c>
      <c r="J248" s="38" t="str">
        <f t="shared" si="35"/>
        <v/>
      </c>
      <c r="K248" s="53">
        <f t="shared" si="36"/>
        <v>0</v>
      </c>
      <c r="L248" s="39" t="str">
        <f t="shared" si="37"/>
        <v/>
      </c>
      <c r="M248" s="40" t="str">
        <f t="shared" si="38"/>
        <v/>
      </c>
      <c r="N248" s="40" t="str">
        <f t="shared" si="32"/>
        <v/>
      </c>
      <c r="O248" s="40" t="str">
        <f t="shared" si="33"/>
        <v/>
      </c>
      <c r="P248" s="40" t="str">
        <f t="shared" si="34"/>
        <v/>
      </c>
    </row>
    <row r="249" spans="8:16" ht="12.75" customHeight="1" x14ac:dyDescent="0.2">
      <c r="H249" s="52" t="e">
        <f t="shared" si="31"/>
        <v>#VALUE!</v>
      </c>
      <c r="I249" s="37" t="str">
        <f t="shared" si="39"/>
        <v/>
      </c>
      <c r="J249" s="38" t="str">
        <f t="shared" si="35"/>
        <v/>
      </c>
      <c r="K249" s="53">
        <f t="shared" si="36"/>
        <v>0</v>
      </c>
      <c r="L249" s="39" t="str">
        <f t="shared" si="37"/>
        <v/>
      </c>
      <c r="M249" s="40" t="str">
        <f t="shared" si="38"/>
        <v/>
      </c>
      <c r="N249" s="40" t="str">
        <f t="shared" si="32"/>
        <v/>
      </c>
      <c r="O249" s="40" t="str">
        <f t="shared" si="33"/>
        <v/>
      </c>
      <c r="P249" s="40" t="str">
        <f t="shared" si="34"/>
        <v/>
      </c>
    </row>
    <row r="250" spans="8:16" ht="12.75" customHeight="1" x14ac:dyDescent="0.2">
      <c r="H250" s="52" t="e">
        <f t="shared" si="31"/>
        <v>#VALUE!</v>
      </c>
      <c r="I250" s="37" t="str">
        <f t="shared" si="39"/>
        <v/>
      </c>
      <c r="J250" s="38" t="str">
        <f t="shared" si="35"/>
        <v/>
      </c>
      <c r="K250" s="53">
        <f t="shared" si="36"/>
        <v>0</v>
      </c>
      <c r="L250" s="39" t="str">
        <f t="shared" si="37"/>
        <v/>
      </c>
      <c r="M250" s="40" t="str">
        <f t="shared" si="38"/>
        <v/>
      </c>
      <c r="N250" s="40" t="str">
        <f t="shared" si="32"/>
        <v/>
      </c>
      <c r="O250" s="40" t="str">
        <f t="shared" si="33"/>
        <v/>
      </c>
      <c r="P250" s="40" t="str">
        <f t="shared" si="34"/>
        <v/>
      </c>
    </row>
    <row r="251" spans="8:16" ht="12.75" customHeight="1" x14ac:dyDescent="0.2">
      <c r="H251" s="52" t="e">
        <f t="shared" si="31"/>
        <v>#VALUE!</v>
      </c>
      <c r="I251" s="37" t="str">
        <f t="shared" si="39"/>
        <v/>
      </c>
      <c r="J251" s="38" t="str">
        <f t="shared" si="35"/>
        <v/>
      </c>
      <c r="K251" s="53">
        <f t="shared" si="36"/>
        <v>0</v>
      </c>
      <c r="L251" s="39" t="str">
        <f t="shared" si="37"/>
        <v/>
      </c>
      <c r="M251" s="40" t="str">
        <f t="shared" si="38"/>
        <v/>
      </c>
      <c r="N251" s="40" t="str">
        <f t="shared" si="32"/>
        <v/>
      </c>
      <c r="O251" s="40" t="str">
        <f t="shared" si="33"/>
        <v/>
      </c>
      <c r="P251" s="40" t="str">
        <f t="shared" si="34"/>
        <v/>
      </c>
    </row>
    <row r="252" spans="8:16" ht="12.75" customHeight="1" x14ac:dyDescent="0.2">
      <c r="H252" s="52" t="e">
        <f t="shared" si="31"/>
        <v>#VALUE!</v>
      </c>
      <c r="I252" s="37" t="str">
        <f t="shared" si="39"/>
        <v/>
      </c>
      <c r="J252" s="38" t="str">
        <f t="shared" si="35"/>
        <v/>
      </c>
      <c r="K252" s="53">
        <f t="shared" si="36"/>
        <v>0</v>
      </c>
      <c r="L252" s="39" t="str">
        <f t="shared" si="37"/>
        <v/>
      </c>
      <c r="M252" s="40" t="str">
        <f t="shared" si="38"/>
        <v/>
      </c>
      <c r="N252" s="40" t="str">
        <f t="shared" si="32"/>
        <v/>
      </c>
      <c r="O252" s="40" t="str">
        <f t="shared" si="33"/>
        <v/>
      </c>
      <c r="P252" s="40" t="str">
        <f t="shared" si="34"/>
        <v/>
      </c>
    </row>
    <row r="253" spans="8:16" ht="12.75" customHeight="1" x14ac:dyDescent="0.2">
      <c r="H253" s="52" t="e">
        <f t="shared" si="31"/>
        <v>#VALUE!</v>
      </c>
      <c r="I253" s="37" t="str">
        <f t="shared" si="39"/>
        <v/>
      </c>
      <c r="J253" s="38" t="str">
        <f t="shared" si="35"/>
        <v/>
      </c>
      <c r="K253" s="53">
        <f t="shared" si="36"/>
        <v>0</v>
      </c>
      <c r="L253" s="39" t="str">
        <f t="shared" si="37"/>
        <v/>
      </c>
      <c r="M253" s="40" t="str">
        <f t="shared" si="38"/>
        <v/>
      </c>
      <c r="N253" s="40" t="str">
        <f t="shared" si="32"/>
        <v/>
      </c>
      <c r="O253" s="40" t="str">
        <f t="shared" si="33"/>
        <v/>
      </c>
      <c r="P253" s="40" t="str">
        <f t="shared" si="34"/>
        <v/>
      </c>
    </row>
    <row r="254" spans="8:16" ht="12.75" customHeight="1" x14ac:dyDescent="0.2">
      <c r="H254" s="52" t="e">
        <f t="shared" si="31"/>
        <v>#VALUE!</v>
      </c>
      <c r="I254" s="37" t="str">
        <f t="shared" si="39"/>
        <v/>
      </c>
      <c r="J254" s="38" t="str">
        <f t="shared" si="35"/>
        <v/>
      </c>
      <c r="K254" s="53">
        <f t="shared" si="36"/>
        <v>0</v>
      </c>
      <c r="L254" s="39" t="str">
        <f t="shared" si="37"/>
        <v/>
      </c>
      <c r="M254" s="40" t="str">
        <f t="shared" si="38"/>
        <v/>
      </c>
      <c r="N254" s="40" t="str">
        <f t="shared" si="32"/>
        <v/>
      </c>
      <c r="O254" s="40" t="str">
        <f t="shared" si="33"/>
        <v/>
      </c>
      <c r="P254" s="40" t="str">
        <f t="shared" si="34"/>
        <v/>
      </c>
    </row>
    <row r="255" spans="8:16" ht="12.75" customHeight="1" x14ac:dyDescent="0.2">
      <c r="H255" s="52" t="e">
        <f t="shared" si="31"/>
        <v>#VALUE!</v>
      </c>
      <c r="I255" s="37" t="str">
        <f t="shared" si="39"/>
        <v/>
      </c>
      <c r="J255" s="38" t="str">
        <f t="shared" si="35"/>
        <v/>
      </c>
      <c r="K255" s="53">
        <f t="shared" si="36"/>
        <v>0</v>
      </c>
      <c r="L255" s="39" t="str">
        <f t="shared" si="37"/>
        <v/>
      </c>
      <c r="M255" s="40" t="str">
        <f t="shared" si="38"/>
        <v/>
      </c>
      <c r="N255" s="40" t="str">
        <f t="shared" si="32"/>
        <v/>
      </c>
      <c r="O255" s="40" t="str">
        <f t="shared" si="33"/>
        <v/>
      </c>
      <c r="P255" s="40" t="str">
        <f t="shared" si="34"/>
        <v/>
      </c>
    </row>
    <row r="256" spans="8:16" ht="12.75" customHeight="1" x14ac:dyDescent="0.2">
      <c r="H256" s="52" t="e">
        <f t="shared" si="31"/>
        <v>#VALUE!</v>
      </c>
      <c r="I256" s="37" t="str">
        <f t="shared" si="39"/>
        <v/>
      </c>
      <c r="J256" s="38" t="str">
        <f t="shared" si="35"/>
        <v/>
      </c>
      <c r="K256" s="53">
        <f t="shared" si="36"/>
        <v>0</v>
      </c>
      <c r="L256" s="39" t="str">
        <f t="shared" si="37"/>
        <v/>
      </c>
      <c r="M256" s="40" t="str">
        <f t="shared" si="38"/>
        <v/>
      </c>
      <c r="N256" s="40" t="str">
        <f t="shared" si="32"/>
        <v/>
      </c>
      <c r="O256" s="40" t="str">
        <f t="shared" si="33"/>
        <v/>
      </c>
      <c r="P256" s="40" t="str">
        <f t="shared" si="34"/>
        <v/>
      </c>
    </row>
    <row r="257" spans="8:16" ht="12.75" customHeight="1" x14ac:dyDescent="0.2">
      <c r="H257" s="52" t="e">
        <f t="shared" si="31"/>
        <v>#VALUE!</v>
      </c>
      <c r="I257" s="37" t="str">
        <f t="shared" si="39"/>
        <v/>
      </c>
      <c r="J257" s="38" t="str">
        <f t="shared" si="35"/>
        <v/>
      </c>
      <c r="K257" s="53">
        <f t="shared" si="36"/>
        <v>0</v>
      </c>
      <c r="L257" s="39" t="str">
        <f t="shared" si="37"/>
        <v/>
      </c>
      <c r="M257" s="40" t="str">
        <f t="shared" si="38"/>
        <v/>
      </c>
      <c r="N257" s="40" t="str">
        <f t="shared" si="32"/>
        <v/>
      </c>
      <c r="O257" s="40" t="str">
        <f t="shared" si="33"/>
        <v/>
      </c>
      <c r="P257" s="40" t="str">
        <f t="shared" si="34"/>
        <v/>
      </c>
    </row>
    <row r="258" spans="8:16" ht="12.75" customHeight="1" x14ac:dyDescent="0.2">
      <c r="I258" s="37" t="str">
        <f t="shared" si="39"/>
        <v/>
      </c>
      <c r="J258" s="38" t="str">
        <f t="shared" si="35"/>
        <v/>
      </c>
      <c r="K258" s="53">
        <f t="shared" si="36"/>
        <v>0</v>
      </c>
      <c r="L258" s="39" t="str">
        <f t="shared" si="37"/>
        <v/>
      </c>
      <c r="M258" s="40" t="str">
        <f t="shared" si="38"/>
        <v/>
      </c>
      <c r="N258" s="40" t="str">
        <f t="shared" si="32"/>
        <v/>
      </c>
      <c r="O258" s="40" t="str">
        <f t="shared" si="33"/>
        <v/>
      </c>
      <c r="P258" s="40" t="str">
        <f t="shared" si="34"/>
        <v/>
      </c>
    </row>
    <row r="259" spans="8:16" ht="12.75" customHeight="1" x14ac:dyDescent="0.2">
      <c r="I259" s="37" t="str">
        <f t="shared" si="39"/>
        <v/>
      </c>
      <c r="J259" s="38" t="str">
        <f t="shared" si="35"/>
        <v/>
      </c>
      <c r="K259" s="53">
        <f t="shared" si="36"/>
        <v>0</v>
      </c>
      <c r="L259" s="39" t="str">
        <f t="shared" si="37"/>
        <v/>
      </c>
      <c r="M259" s="40" t="str">
        <f t="shared" si="38"/>
        <v/>
      </c>
      <c r="N259" s="40" t="str">
        <f t="shared" si="32"/>
        <v/>
      </c>
      <c r="O259" s="40" t="str">
        <f t="shared" si="33"/>
        <v/>
      </c>
      <c r="P259" s="40" t="str">
        <f t="shared" si="34"/>
        <v/>
      </c>
    </row>
    <row r="260" spans="8:16" ht="12.75" customHeight="1" x14ac:dyDescent="0.2">
      <c r="I260" s="37" t="str">
        <f t="shared" si="39"/>
        <v/>
      </c>
      <c r="J260" s="38" t="str">
        <f t="shared" si="35"/>
        <v/>
      </c>
      <c r="K260" s="53">
        <f t="shared" si="36"/>
        <v>0</v>
      </c>
      <c r="L260" s="39" t="str">
        <f t="shared" si="37"/>
        <v/>
      </c>
      <c r="M260" s="40" t="str">
        <f t="shared" si="38"/>
        <v/>
      </c>
      <c r="N260" s="40" t="str">
        <f t="shared" si="32"/>
        <v/>
      </c>
      <c r="O260" s="40" t="str">
        <f t="shared" si="33"/>
        <v/>
      </c>
      <c r="P260" s="40" t="str">
        <f t="shared" si="34"/>
        <v/>
      </c>
    </row>
    <row r="261" spans="8:16" ht="12.75" customHeight="1" x14ac:dyDescent="0.2">
      <c r="I261" s="37" t="str">
        <f t="shared" si="39"/>
        <v/>
      </c>
      <c r="J261" s="38" t="str">
        <f t="shared" si="35"/>
        <v/>
      </c>
      <c r="K261" s="53">
        <f t="shared" si="36"/>
        <v>0</v>
      </c>
      <c r="L261" s="39" t="str">
        <f t="shared" si="37"/>
        <v/>
      </c>
      <c r="M261" s="40" t="str">
        <f t="shared" si="38"/>
        <v/>
      </c>
      <c r="N261" s="40" t="str">
        <f t="shared" si="32"/>
        <v/>
      </c>
      <c r="O261" s="40" t="str">
        <f t="shared" si="33"/>
        <v/>
      </c>
      <c r="P261" s="40" t="str">
        <f t="shared" si="34"/>
        <v/>
      </c>
    </row>
    <row r="262" spans="8:16" ht="12.75" customHeight="1" x14ac:dyDescent="0.2">
      <c r="I262" s="37" t="str">
        <f t="shared" si="39"/>
        <v/>
      </c>
      <c r="J262" s="38" t="str">
        <f t="shared" si="35"/>
        <v/>
      </c>
      <c r="K262" s="53">
        <f t="shared" si="36"/>
        <v>0</v>
      </c>
      <c r="L262" s="39" t="str">
        <f t="shared" si="37"/>
        <v/>
      </c>
      <c r="M262" s="40" t="str">
        <f t="shared" si="38"/>
        <v/>
      </c>
      <c r="N262" s="40" t="str">
        <f t="shared" si="32"/>
        <v/>
      </c>
      <c r="O262" s="40" t="str">
        <f t="shared" si="33"/>
        <v/>
      </c>
      <c r="P262" s="40" t="str">
        <f t="shared" si="34"/>
        <v/>
      </c>
    </row>
    <row r="263" spans="8:16" ht="12.75" customHeight="1" x14ac:dyDescent="0.2">
      <c r="I263" s="37" t="str">
        <f t="shared" si="39"/>
        <v/>
      </c>
      <c r="J263" s="38" t="str">
        <f t="shared" si="35"/>
        <v/>
      </c>
      <c r="K263" s="53">
        <f t="shared" si="36"/>
        <v>0</v>
      </c>
      <c r="L263" s="39" t="str">
        <f t="shared" si="37"/>
        <v/>
      </c>
      <c r="M263" s="40" t="str">
        <f t="shared" si="38"/>
        <v/>
      </c>
      <c r="N263" s="40" t="str">
        <f t="shared" si="32"/>
        <v/>
      </c>
      <c r="O263" s="40" t="str">
        <f t="shared" si="33"/>
        <v/>
      </c>
      <c r="P263" s="40" t="str">
        <f t="shared" si="34"/>
        <v/>
      </c>
    </row>
    <row r="264" spans="8:16" ht="12.75" customHeight="1" x14ac:dyDescent="0.2">
      <c r="I264" s="37" t="str">
        <f t="shared" si="39"/>
        <v/>
      </c>
      <c r="J264" s="38" t="str">
        <f t="shared" si="35"/>
        <v/>
      </c>
      <c r="K264" s="53">
        <f t="shared" si="36"/>
        <v>0</v>
      </c>
      <c r="L264" s="39" t="str">
        <f t="shared" si="37"/>
        <v/>
      </c>
      <c r="M264" s="40" t="str">
        <f t="shared" si="38"/>
        <v/>
      </c>
      <c r="N264" s="40" t="str">
        <f t="shared" si="32"/>
        <v/>
      </c>
      <c r="O264" s="40" t="str">
        <f t="shared" si="33"/>
        <v/>
      </c>
      <c r="P264" s="40" t="str">
        <f t="shared" si="34"/>
        <v/>
      </c>
    </row>
    <row r="265" spans="8:16" ht="12.75" customHeight="1" x14ac:dyDescent="0.2">
      <c r="I265" s="37" t="str">
        <f t="shared" si="39"/>
        <v/>
      </c>
      <c r="J265" s="38" t="str">
        <f t="shared" si="35"/>
        <v/>
      </c>
      <c r="K265" s="53">
        <f t="shared" si="36"/>
        <v>0</v>
      </c>
      <c r="L265" s="39" t="str">
        <f t="shared" si="37"/>
        <v/>
      </c>
      <c r="M265" s="40" t="str">
        <f t="shared" si="38"/>
        <v/>
      </c>
      <c r="N265" s="40" t="str">
        <f t="shared" si="32"/>
        <v/>
      </c>
      <c r="O265" s="40" t="str">
        <f t="shared" si="33"/>
        <v/>
      </c>
      <c r="P265" s="40" t="str">
        <f t="shared" si="34"/>
        <v/>
      </c>
    </row>
    <row r="266" spans="8:16" ht="12.75" customHeight="1" x14ac:dyDescent="0.2">
      <c r="I266" s="37" t="str">
        <f t="shared" si="39"/>
        <v/>
      </c>
      <c r="J266" s="38" t="str">
        <f t="shared" si="35"/>
        <v/>
      </c>
      <c r="K266" s="53">
        <f t="shared" si="36"/>
        <v>0</v>
      </c>
      <c r="L266" s="39" t="str">
        <f t="shared" si="37"/>
        <v/>
      </c>
      <c r="M266" s="40" t="str">
        <f t="shared" si="38"/>
        <v/>
      </c>
      <c r="N266" s="40" t="str">
        <f t="shared" si="32"/>
        <v/>
      </c>
      <c r="O266" s="40" t="str">
        <f t="shared" si="33"/>
        <v/>
      </c>
      <c r="P266" s="40" t="str">
        <f t="shared" si="34"/>
        <v/>
      </c>
    </row>
    <row r="267" spans="8:16" ht="12.75" customHeight="1" x14ac:dyDescent="0.2">
      <c r="I267" s="37" t="str">
        <f t="shared" si="39"/>
        <v/>
      </c>
      <c r="J267" s="38" t="str">
        <f t="shared" si="35"/>
        <v/>
      </c>
      <c r="K267" s="53">
        <f t="shared" si="36"/>
        <v>0</v>
      </c>
      <c r="L267" s="39" t="str">
        <f t="shared" si="37"/>
        <v/>
      </c>
      <c r="M267" s="40" t="str">
        <f t="shared" si="38"/>
        <v/>
      </c>
      <c r="N267" s="40" t="str">
        <f t="shared" si="32"/>
        <v/>
      </c>
      <c r="O267" s="40" t="str">
        <f t="shared" si="33"/>
        <v/>
      </c>
      <c r="P267" s="40" t="str">
        <f t="shared" si="34"/>
        <v/>
      </c>
    </row>
    <row r="268" spans="8:16" ht="12.75" customHeight="1" x14ac:dyDescent="0.2">
      <c r="I268" s="37" t="str">
        <f t="shared" si="39"/>
        <v/>
      </c>
      <c r="J268" s="38" t="str">
        <f t="shared" si="35"/>
        <v/>
      </c>
      <c r="K268" s="53">
        <f t="shared" si="36"/>
        <v>0</v>
      </c>
      <c r="L268" s="39" t="str">
        <f t="shared" si="37"/>
        <v/>
      </c>
      <c r="M268" s="40" t="str">
        <f t="shared" si="38"/>
        <v/>
      </c>
      <c r="N268" s="40" t="str">
        <f t="shared" si="32"/>
        <v/>
      </c>
      <c r="O268" s="40" t="str">
        <f t="shared" si="33"/>
        <v/>
      </c>
      <c r="P268" s="40" t="str">
        <f t="shared" si="34"/>
        <v/>
      </c>
    </row>
    <row r="269" spans="8:16" ht="12.75" customHeight="1" x14ac:dyDescent="0.2">
      <c r="I269" s="37" t="str">
        <f t="shared" si="39"/>
        <v/>
      </c>
      <c r="J269" s="38" t="str">
        <f t="shared" si="35"/>
        <v/>
      </c>
      <c r="K269" s="53">
        <f t="shared" si="36"/>
        <v>0</v>
      </c>
      <c r="L269" s="39" t="str">
        <f t="shared" si="37"/>
        <v/>
      </c>
      <c r="M269" s="40" t="str">
        <f t="shared" si="38"/>
        <v/>
      </c>
      <c r="N269" s="40" t="str">
        <f t="shared" si="32"/>
        <v/>
      </c>
      <c r="O269" s="40" t="str">
        <f t="shared" si="33"/>
        <v/>
      </c>
      <c r="P269" s="40" t="str">
        <f t="shared" si="34"/>
        <v/>
      </c>
    </row>
    <row r="270" spans="8:16" ht="12.75" customHeight="1" x14ac:dyDescent="0.2">
      <c r="I270" s="37" t="str">
        <f t="shared" si="39"/>
        <v/>
      </c>
      <c r="J270" s="38" t="str">
        <f t="shared" si="35"/>
        <v/>
      </c>
      <c r="K270" s="53">
        <f t="shared" si="36"/>
        <v>0</v>
      </c>
      <c r="L270" s="39" t="str">
        <f t="shared" si="37"/>
        <v/>
      </c>
      <c r="M270" s="40" t="str">
        <f t="shared" si="38"/>
        <v/>
      </c>
      <c r="N270" s="40" t="str">
        <f t="shared" si="32"/>
        <v/>
      </c>
      <c r="O270" s="40" t="str">
        <f t="shared" si="33"/>
        <v/>
      </c>
      <c r="P270" s="40" t="str">
        <f t="shared" si="34"/>
        <v/>
      </c>
    </row>
    <row r="271" spans="8:16" ht="12.75" customHeight="1" x14ac:dyDescent="0.2">
      <c r="I271" s="37" t="str">
        <f t="shared" si="39"/>
        <v/>
      </c>
      <c r="J271" s="38" t="str">
        <f t="shared" si="35"/>
        <v/>
      </c>
      <c r="K271" s="53">
        <f t="shared" si="36"/>
        <v>0</v>
      </c>
      <c r="L271" s="39" t="str">
        <f t="shared" si="37"/>
        <v/>
      </c>
      <c r="M271" s="40" t="str">
        <f t="shared" si="38"/>
        <v/>
      </c>
      <c r="N271" s="40" t="str">
        <f t="shared" si="32"/>
        <v/>
      </c>
      <c r="O271" s="40" t="str">
        <f t="shared" si="33"/>
        <v/>
      </c>
      <c r="P271" s="40" t="str">
        <f t="shared" si="34"/>
        <v/>
      </c>
    </row>
    <row r="272" spans="8:16" ht="12.75" customHeight="1" x14ac:dyDescent="0.2">
      <c r="I272" s="37" t="str">
        <f t="shared" si="39"/>
        <v/>
      </c>
      <c r="J272" s="38" t="str">
        <f t="shared" si="35"/>
        <v/>
      </c>
      <c r="K272" s="53">
        <f t="shared" si="36"/>
        <v>0</v>
      </c>
      <c r="L272" s="39" t="str">
        <f t="shared" si="37"/>
        <v/>
      </c>
      <c r="M272" s="40" t="str">
        <f t="shared" si="38"/>
        <v/>
      </c>
      <c r="N272" s="40" t="str">
        <f t="shared" si="32"/>
        <v/>
      </c>
      <c r="O272" s="40" t="str">
        <f t="shared" si="33"/>
        <v/>
      </c>
      <c r="P272" s="40" t="str">
        <f t="shared" si="34"/>
        <v/>
      </c>
    </row>
    <row r="273" spans="9:16" ht="12.75" customHeight="1" x14ac:dyDescent="0.2">
      <c r="I273" s="37" t="str">
        <f t="shared" si="39"/>
        <v/>
      </c>
      <c r="J273" s="38" t="str">
        <f t="shared" si="35"/>
        <v/>
      </c>
      <c r="K273" s="53">
        <f t="shared" si="36"/>
        <v>0</v>
      </c>
      <c r="L273" s="39" t="str">
        <f t="shared" si="37"/>
        <v/>
      </c>
      <c r="M273" s="40" t="str">
        <f t="shared" si="38"/>
        <v/>
      </c>
      <c r="N273" s="40" t="str">
        <f t="shared" si="32"/>
        <v/>
      </c>
      <c r="O273" s="40" t="str">
        <f t="shared" si="33"/>
        <v/>
      </c>
      <c r="P273" s="40" t="str">
        <f t="shared" si="34"/>
        <v/>
      </c>
    </row>
    <row r="274" spans="9:16" ht="12.75" customHeight="1" x14ac:dyDescent="0.2">
      <c r="I274" s="37" t="str">
        <f t="shared" si="39"/>
        <v/>
      </c>
      <c r="J274" s="38" t="str">
        <f t="shared" si="35"/>
        <v/>
      </c>
      <c r="K274" s="53">
        <f t="shared" si="36"/>
        <v>0</v>
      </c>
      <c r="L274" s="39" t="str">
        <f t="shared" si="37"/>
        <v/>
      </c>
      <c r="M274" s="40" t="str">
        <f t="shared" si="38"/>
        <v/>
      </c>
      <c r="N274" s="40" t="str">
        <f t="shared" ref="N274:N337" si="40">IF(I274&lt;&gt;"",$N$14*M274,"")</f>
        <v/>
      </c>
      <c r="O274" s="40" t="str">
        <f t="shared" ref="O274:O337" si="41">IF(I274&lt;&gt;"",L274-N274,"")</f>
        <v/>
      </c>
      <c r="P274" s="40" t="str">
        <f t="shared" ref="P274:P337" si="42">IF(I274&lt;&gt;"",M274-O274,"")</f>
        <v/>
      </c>
    </row>
    <row r="275" spans="9:16" ht="12.75" customHeight="1" x14ac:dyDescent="0.2">
      <c r="I275" s="37" t="str">
        <f t="shared" si="39"/>
        <v/>
      </c>
      <c r="J275" s="38" t="str">
        <f t="shared" ref="J275:J338" si="43">IF(I275="","",EDATE($J$18,I274))</f>
        <v/>
      </c>
      <c r="K275" s="53">
        <f t="shared" ref="K275:K338" si="44">IF(J276="",0,J276)</f>
        <v>0</v>
      </c>
      <c r="L275" s="39" t="str">
        <f t="shared" ref="L275:L338" si="45">IF(J275="","",$L$14)</f>
        <v/>
      </c>
      <c r="M275" s="40" t="str">
        <f t="shared" ref="M275:M338" si="46">IF(I275&lt;&gt;"",P274,"")</f>
        <v/>
      </c>
      <c r="N275" s="40" t="str">
        <f t="shared" si="40"/>
        <v/>
      </c>
      <c r="O275" s="40" t="str">
        <f t="shared" si="41"/>
        <v/>
      </c>
      <c r="P275" s="40" t="str">
        <f t="shared" si="42"/>
        <v/>
      </c>
    </row>
    <row r="276" spans="9:16" ht="12.75" customHeight="1" x14ac:dyDescent="0.2">
      <c r="I276" s="37" t="str">
        <f t="shared" ref="I276:I339" si="47">IF(I275&gt;=$I$14,"",I275+1)</f>
        <v/>
      </c>
      <c r="J276" s="38" t="str">
        <f t="shared" si="43"/>
        <v/>
      </c>
      <c r="K276" s="53">
        <f t="shared" si="44"/>
        <v>0</v>
      </c>
      <c r="L276" s="39" t="str">
        <f t="shared" si="45"/>
        <v/>
      </c>
      <c r="M276" s="40" t="str">
        <f t="shared" si="46"/>
        <v/>
      </c>
      <c r="N276" s="40" t="str">
        <f t="shared" si="40"/>
        <v/>
      </c>
      <c r="O276" s="40" t="str">
        <f t="shared" si="41"/>
        <v/>
      </c>
      <c r="P276" s="40" t="str">
        <f t="shared" si="42"/>
        <v/>
      </c>
    </row>
    <row r="277" spans="9:16" ht="12.75" customHeight="1" x14ac:dyDescent="0.2">
      <c r="I277" s="37" t="str">
        <f t="shared" si="47"/>
        <v/>
      </c>
      <c r="J277" s="38" t="str">
        <f t="shared" si="43"/>
        <v/>
      </c>
      <c r="K277" s="53">
        <f t="shared" si="44"/>
        <v>0</v>
      </c>
      <c r="L277" s="39" t="str">
        <f t="shared" si="45"/>
        <v/>
      </c>
      <c r="M277" s="40" t="str">
        <f t="shared" si="46"/>
        <v/>
      </c>
      <c r="N277" s="40" t="str">
        <f t="shared" si="40"/>
        <v/>
      </c>
      <c r="O277" s="40" t="str">
        <f t="shared" si="41"/>
        <v/>
      </c>
      <c r="P277" s="40" t="str">
        <f t="shared" si="42"/>
        <v/>
      </c>
    </row>
    <row r="278" spans="9:16" ht="12.75" customHeight="1" x14ac:dyDescent="0.2">
      <c r="I278" s="37" t="str">
        <f t="shared" si="47"/>
        <v/>
      </c>
      <c r="J278" s="38" t="str">
        <f t="shared" si="43"/>
        <v/>
      </c>
      <c r="K278" s="53">
        <f t="shared" si="44"/>
        <v>0</v>
      </c>
      <c r="L278" s="39" t="str">
        <f t="shared" si="45"/>
        <v/>
      </c>
      <c r="M278" s="40" t="str">
        <f t="shared" si="46"/>
        <v/>
      </c>
      <c r="N278" s="40" t="str">
        <f t="shared" si="40"/>
        <v/>
      </c>
      <c r="O278" s="40" t="str">
        <f t="shared" si="41"/>
        <v/>
      </c>
      <c r="P278" s="40" t="str">
        <f t="shared" si="42"/>
        <v/>
      </c>
    </row>
    <row r="279" spans="9:16" ht="12.75" customHeight="1" x14ac:dyDescent="0.2">
      <c r="I279" s="37" t="str">
        <f t="shared" si="47"/>
        <v/>
      </c>
      <c r="J279" s="38" t="str">
        <f t="shared" si="43"/>
        <v/>
      </c>
      <c r="K279" s="53">
        <f t="shared" si="44"/>
        <v>0</v>
      </c>
      <c r="L279" s="39" t="str">
        <f t="shared" si="45"/>
        <v/>
      </c>
      <c r="M279" s="40" t="str">
        <f t="shared" si="46"/>
        <v/>
      </c>
      <c r="N279" s="40" t="str">
        <f t="shared" si="40"/>
        <v/>
      </c>
      <c r="O279" s="40" t="str">
        <f t="shared" si="41"/>
        <v/>
      </c>
      <c r="P279" s="40" t="str">
        <f t="shared" si="42"/>
        <v/>
      </c>
    </row>
    <row r="280" spans="9:16" ht="12.75" customHeight="1" x14ac:dyDescent="0.2">
      <c r="I280" s="37" t="str">
        <f t="shared" si="47"/>
        <v/>
      </c>
      <c r="J280" s="38" t="str">
        <f t="shared" si="43"/>
        <v/>
      </c>
      <c r="K280" s="53">
        <f t="shared" si="44"/>
        <v>0</v>
      </c>
      <c r="L280" s="39" t="str">
        <f t="shared" si="45"/>
        <v/>
      </c>
      <c r="M280" s="40" t="str">
        <f t="shared" si="46"/>
        <v/>
      </c>
      <c r="N280" s="40" t="str">
        <f t="shared" si="40"/>
        <v/>
      </c>
      <c r="O280" s="40" t="str">
        <f t="shared" si="41"/>
        <v/>
      </c>
      <c r="P280" s="40" t="str">
        <f t="shared" si="42"/>
        <v/>
      </c>
    </row>
    <row r="281" spans="9:16" ht="12.75" customHeight="1" x14ac:dyDescent="0.2">
      <c r="I281" s="37" t="str">
        <f t="shared" si="47"/>
        <v/>
      </c>
      <c r="J281" s="38" t="str">
        <f t="shared" si="43"/>
        <v/>
      </c>
      <c r="K281" s="53">
        <f t="shared" si="44"/>
        <v>0</v>
      </c>
      <c r="L281" s="39" t="str">
        <f t="shared" si="45"/>
        <v/>
      </c>
      <c r="M281" s="40" t="str">
        <f t="shared" si="46"/>
        <v/>
      </c>
      <c r="N281" s="40" t="str">
        <f t="shared" si="40"/>
        <v/>
      </c>
      <c r="O281" s="40" t="str">
        <f t="shared" si="41"/>
        <v/>
      </c>
      <c r="P281" s="40" t="str">
        <f t="shared" si="42"/>
        <v/>
      </c>
    </row>
    <row r="282" spans="9:16" ht="12.75" customHeight="1" x14ac:dyDescent="0.2">
      <c r="I282" s="37" t="str">
        <f t="shared" si="47"/>
        <v/>
      </c>
      <c r="J282" s="38" t="str">
        <f t="shared" si="43"/>
        <v/>
      </c>
      <c r="K282" s="53">
        <f t="shared" si="44"/>
        <v>0</v>
      </c>
      <c r="L282" s="39" t="str">
        <f t="shared" si="45"/>
        <v/>
      </c>
      <c r="M282" s="40" t="str">
        <f t="shared" si="46"/>
        <v/>
      </c>
      <c r="N282" s="40" t="str">
        <f t="shared" si="40"/>
        <v/>
      </c>
      <c r="O282" s="40" t="str">
        <f t="shared" si="41"/>
        <v/>
      </c>
      <c r="P282" s="40" t="str">
        <f t="shared" si="42"/>
        <v/>
      </c>
    </row>
    <row r="283" spans="9:16" ht="12.75" customHeight="1" x14ac:dyDescent="0.2">
      <c r="I283" s="37" t="str">
        <f t="shared" si="47"/>
        <v/>
      </c>
      <c r="J283" s="38" t="str">
        <f t="shared" si="43"/>
        <v/>
      </c>
      <c r="K283" s="53">
        <f t="shared" si="44"/>
        <v>0</v>
      </c>
      <c r="L283" s="39" t="str">
        <f t="shared" si="45"/>
        <v/>
      </c>
      <c r="M283" s="40" t="str">
        <f t="shared" si="46"/>
        <v/>
      </c>
      <c r="N283" s="40" t="str">
        <f t="shared" si="40"/>
        <v/>
      </c>
      <c r="O283" s="40" t="str">
        <f t="shared" si="41"/>
        <v/>
      </c>
      <c r="P283" s="40" t="str">
        <f t="shared" si="42"/>
        <v/>
      </c>
    </row>
    <row r="284" spans="9:16" ht="12.75" customHeight="1" x14ac:dyDescent="0.2">
      <c r="I284" s="37" t="str">
        <f t="shared" si="47"/>
        <v/>
      </c>
      <c r="J284" s="38" t="str">
        <f t="shared" si="43"/>
        <v/>
      </c>
      <c r="K284" s="53">
        <f t="shared" si="44"/>
        <v>0</v>
      </c>
      <c r="L284" s="39" t="str">
        <f t="shared" si="45"/>
        <v/>
      </c>
      <c r="M284" s="40" t="str">
        <f t="shared" si="46"/>
        <v/>
      </c>
      <c r="N284" s="40" t="str">
        <f t="shared" si="40"/>
        <v/>
      </c>
      <c r="O284" s="40" t="str">
        <f t="shared" si="41"/>
        <v/>
      </c>
      <c r="P284" s="40" t="str">
        <f t="shared" si="42"/>
        <v/>
      </c>
    </row>
    <row r="285" spans="9:16" ht="12.75" customHeight="1" x14ac:dyDescent="0.2">
      <c r="I285" s="37" t="str">
        <f t="shared" si="47"/>
        <v/>
      </c>
      <c r="J285" s="38" t="str">
        <f t="shared" si="43"/>
        <v/>
      </c>
      <c r="K285" s="53">
        <f t="shared" si="44"/>
        <v>0</v>
      </c>
      <c r="L285" s="39" t="str">
        <f t="shared" si="45"/>
        <v/>
      </c>
      <c r="M285" s="40" t="str">
        <f t="shared" si="46"/>
        <v/>
      </c>
      <c r="N285" s="40" t="str">
        <f t="shared" si="40"/>
        <v/>
      </c>
      <c r="O285" s="40" t="str">
        <f t="shared" si="41"/>
        <v/>
      </c>
      <c r="P285" s="40" t="str">
        <f t="shared" si="42"/>
        <v/>
      </c>
    </row>
    <row r="286" spans="9:16" ht="12.75" customHeight="1" x14ac:dyDescent="0.2">
      <c r="I286" s="37" t="str">
        <f t="shared" si="47"/>
        <v/>
      </c>
      <c r="J286" s="38" t="str">
        <f t="shared" si="43"/>
        <v/>
      </c>
      <c r="K286" s="53">
        <f t="shared" si="44"/>
        <v>0</v>
      </c>
      <c r="L286" s="39" t="str">
        <f t="shared" si="45"/>
        <v/>
      </c>
      <c r="M286" s="40" t="str">
        <f t="shared" si="46"/>
        <v/>
      </c>
      <c r="N286" s="40" t="str">
        <f t="shared" si="40"/>
        <v/>
      </c>
      <c r="O286" s="40" t="str">
        <f t="shared" si="41"/>
        <v/>
      </c>
      <c r="P286" s="40" t="str">
        <f t="shared" si="42"/>
        <v/>
      </c>
    </row>
    <row r="287" spans="9:16" ht="12.75" customHeight="1" x14ac:dyDescent="0.2">
      <c r="I287" s="37" t="str">
        <f t="shared" si="47"/>
        <v/>
      </c>
      <c r="J287" s="38" t="str">
        <f t="shared" si="43"/>
        <v/>
      </c>
      <c r="K287" s="53">
        <f t="shared" si="44"/>
        <v>0</v>
      </c>
      <c r="L287" s="39" t="str">
        <f t="shared" si="45"/>
        <v/>
      </c>
      <c r="M287" s="40" t="str">
        <f t="shared" si="46"/>
        <v/>
      </c>
      <c r="N287" s="40" t="str">
        <f t="shared" si="40"/>
        <v/>
      </c>
      <c r="O287" s="40" t="str">
        <f t="shared" si="41"/>
        <v/>
      </c>
      <c r="P287" s="40" t="str">
        <f t="shared" si="42"/>
        <v/>
      </c>
    </row>
    <row r="288" spans="9:16" ht="12.75" customHeight="1" x14ac:dyDescent="0.2">
      <c r="I288" s="37" t="str">
        <f t="shared" si="47"/>
        <v/>
      </c>
      <c r="J288" s="38" t="str">
        <f t="shared" si="43"/>
        <v/>
      </c>
      <c r="K288" s="53">
        <f t="shared" si="44"/>
        <v>0</v>
      </c>
      <c r="L288" s="39" t="str">
        <f t="shared" si="45"/>
        <v/>
      </c>
      <c r="M288" s="40" t="str">
        <f t="shared" si="46"/>
        <v/>
      </c>
      <c r="N288" s="40" t="str">
        <f t="shared" si="40"/>
        <v/>
      </c>
      <c r="O288" s="40" t="str">
        <f t="shared" si="41"/>
        <v/>
      </c>
      <c r="P288" s="40" t="str">
        <f t="shared" si="42"/>
        <v/>
      </c>
    </row>
    <row r="289" spans="9:16" ht="12.75" customHeight="1" x14ac:dyDescent="0.2">
      <c r="I289" s="37" t="str">
        <f t="shared" si="47"/>
        <v/>
      </c>
      <c r="J289" s="38" t="str">
        <f t="shared" si="43"/>
        <v/>
      </c>
      <c r="K289" s="53">
        <f t="shared" si="44"/>
        <v>0</v>
      </c>
      <c r="L289" s="39" t="str">
        <f t="shared" si="45"/>
        <v/>
      </c>
      <c r="M289" s="40" t="str">
        <f t="shared" si="46"/>
        <v/>
      </c>
      <c r="N289" s="40" t="str">
        <f t="shared" si="40"/>
        <v/>
      </c>
      <c r="O289" s="40" t="str">
        <f t="shared" si="41"/>
        <v/>
      </c>
      <c r="P289" s="40" t="str">
        <f t="shared" si="42"/>
        <v/>
      </c>
    </row>
    <row r="290" spans="9:16" ht="12.75" customHeight="1" x14ac:dyDescent="0.2">
      <c r="I290" s="37" t="str">
        <f t="shared" si="47"/>
        <v/>
      </c>
      <c r="J290" s="38" t="str">
        <f t="shared" si="43"/>
        <v/>
      </c>
      <c r="K290" s="53">
        <f t="shared" si="44"/>
        <v>0</v>
      </c>
      <c r="L290" s="39" t="str">
        <f t="shared" si="45"/>
        <v/>
      </c>
      <c r="M290" s="40" t="str">
        <f t="shared" si="46"/>
        <v/>
      </c>
      <c r="N290" s="40" t="str">
        <f t="shared" si="40"/>
        <v/>
      </c>
      <c r="O290" s="40" t="str">
        <f t="shared" si="41"/>
        <v/>
      </c>
      <c r="P290" s="40" t="str">
        <f t="shared" si="42"/>
        <v/>
      </c>
    </row>
    <row r="291" spans="9:16" ht="12.75" customHeight="1" x14ac:dyDescent="0.2">
      <c r="I291" s="37" t="str">
        <f t="shared" si="47"/>
        <v/>
      </c>
      <c r="J291" s="38" t="str">
        <f t="shared" si="43"/>
        <v/>
      </c>
      <c r="K291" s="53">
        <f t="shared" si="44"/>
        <v>0</v>
      </c>
      <c r="L291" s="39" t="str">
        <f t="shared" si="45"/>
        <v/>
      </c>
      <c r="M291" s="40" t="str">
        <f t="shared" si="46"/>
        <v/>
      </c>
      <c r="N291" s="40" t="str">
        <f t="shared" si="40"/>
        <v/>
      </c>
      <c r="O291" s="40" t="str">
        <f t="shared" si="41"/>
        <v/>
      </c>
      <c r="P291" s="40" t="str">
        <f t="shared" si="42"/>
        <v/>
      </c>
    </row>
    <row r="292" spans="9:16" ht="12.75" customHeight="1" x14ac:dyDescent="0.2">
      <c r="I292" s="37" t="str">
        <f t="shared" si="47"/>
        <v/>
      </c>
      <c r="J292" s="38" t="str">
        <f t="shared" si="43"/>
        <v/>
      </c>
      <c r="K292" s="53">
        <f t="shared" si="44"/>
        <v>0</v>
      </c>
      <c r="L292" s="39" t="str">
        <f t="shared" si="45"/>
        <v/>
      </c>
      <c r="M292" s="40" t="str">
        <f t="shared" si="46"/>
        <v/>
      </c>
      <c r="N292" s="40" t="str">
        <f t="shared" si="40"/>
        <v/>
      </c>
      <c r="O292" s="40" t="str">
        <f t="shared" si="41"/>
        <v/>
      </c>
      <c r="P292" s="40" t="str">
        <f t="shared" si="42"/>
        <v/>
      </c>
    </row>
    <row r="293" spans="9:16" ht="12.75" customHeight="1" x14ac:dyDescent="0.2">
      <c r="I293" s="37" t="str">
        <f t="shared" si="47"/>
        <v/>
      </c>
      <c r="J293" s="38" t="str">
        <f t="shared" si="43"/>
        <v/>
      </c>
      <c r="K293" s="53">
        <f t="shared" si="44"/>
        <v>0</v>
      </c>
      <c r="L293" s="39" t="str">
        <f t="shared" si="45"/>
        <v/>
      </c>
      <c r="M293" s="40" t="str">
        <f t="shared" si="46"/>
        <v/>
      </c>
      <c r="N293" s="40" t="str">
        <f t="shared" si="40"/>
        <v/>
      </c>
      <c r="O293" s="40" t="str">
        <f t="shared" si="41"/>
        <v/>
      </c>
      <c r="P293" s="40" t="str">
        <f t="shared" si="42"/>
        <v/>
      </c>
    </row>
    <row r="294" spans="9:16" ht="12.75" customHeight="1" x14ac:dyDescent="0.2">
      <c r="I294" s="37" t="str">
        <f t="shared" si="47"/>
        <v/>
      </c>
      <c r="J294" s="38" t="str">
        <f t="shared" si="43"/>
        <v/>
      </c>
      <c r="K294" s="53">
        <f t="shared" si="44"/>
        <v>0</v>
      </c>
      <c r="L294" s="39" t="str">
        <f t="shared" si="45"/>
        <v/>
      </c>
      <c r="M294" s="40" t="str">
        <f t="shared" si="46"/>
        <v/>
      </c>
      <c r="N294" s="40" t="str">
        <f t="shared" si="40"/>
        <v/>
      </c>
      <c r="O294" s="40" t="str">
        <f t="shared" si="41"/>
        <v/>
      </c>
      <c r="P294" s="40" t="str">
        <f t="shared" si="42"/>
        <v/>
      </c>
    </row>
    <row r="295" spans="9:16" ht="12.75" customHeight="1" x14ac:dyDescent="0.2">
      <c r="I295" s="37" t="str">
        <f t="shared" si="47"/>
        <v/>
      </c>
      <c r="J295" s="38" t="str">
        <f t="shared" si="43"/>
        <v/>
      </c>
      <c r="K295" s="53">
        <f t="shared" si="44"/>
        <v>0</v>
      </c>
      <c r="L295" s="39" t="str">
        <f t="shared" si="45"/>
        <v/>
      </c>
      <c r="M295" s="40" t="str">
        <f t="shared" si="46"/>
        <v/>
      </c>
      <c r="N295" s="40" t="str">
        <f t="shared" si="40"/>
        <v/>
      </c>
      <c r="O295" s="40" t="str">
        <f t="shared" si="41"/>
        <v/>
      </c>
      <c r="P295" s="40" t="str">
        <f t="shared" si="42"/>
        <v/>
      </c>
    </row>
    <row r="296" spans="9:16" ht="12.75" customHeight="1" x14ac:dyDescent="0.2">
      <c r="I296" s="37" t="str">
        <f t="shared" si="47"/>
        <v/>
      </c>
      <c r="J296" s="38" t="str">
        <f t="shared" si="43"/>
        <v/>
      </c>
      <c r="K296" s="53">
        <f t="shared" si="44"/>
        <v>0</v>
      </c>
      <c r="L296" s="39" t="str">
        <f t="shared" si="45"/>
        <v/>
      </c>
      <c r="M296" s="40" t="str">
        <f t="shared" si="46"/>
        <v/>
      </c>
      <c r="N296" s="40" t="str">
        <f t="shared" si="40"/>
        <v/>
      </c>
      <c r="O296" s="40" t="str">
        <f t="shared" si="41"/>
        <v/>
      </c>
      <c r="P296" s="40" t="str">
        <f t="shared" si="42"/>
        <v/>
      </c>
    </row>
    <row r="297" spans="9:16" ht="12.75" customHeight="1" x14ac:dyDescent="0.2">
      <c r="I297" s="37" t="str">
        <f t="shared" si="47"/>
        <v/>
      </c>
      <c r="J297" s="38" t="str">
        <f t="shared" si="43"/>
        <v/>
      </c>
      <c r="K297" s="53">
        <f t="shared" si="44"/>
        <v>0</v>
      </c>
      <c r="L297" s="39" t="str">
        <f t="shared" si="45"/>
        <v/>
      </c>
      <c r="M297" s="40" t="str">
        <f t="shared" si="46"/>
        <v/>
      </c>
      <c r="N297" s="40" t="str">
        <f t="shared" si="40"/>
        <v/>
      </c>
      <c r="O297" s="40" t="str">
        <f t="shared" si="41"/>
        <v/>
      </c>
      <c r="P297" s="40" t="str">
        <f t="shared" si="42"/>
        <v/>
      </c>
    </row>
    <row r="298" spans="9:16" ht="12.75" customHeight="1" x14ac:dyDescent="0.2">
      <c r="I298" s="37" t="str">
        <f t="shared" si="47"/>
        <v/>
      </c>
      <c r="J298" s="38" t="str">
        <f t="shared" si="43"/>
        <v/>
      </c>
      <c r="K298" s="53">
        <f t="shared" si="44"/>
        <v>0</v>
      </c>
      <c r="L298" s="39" t="str">
        <f t="shared" si="45"/>
        <v/>
      </c>
      <c r="M298" s="40" t="str">
        <f t="shared" si="46"/>
        <v/>
      </c>
      <c r="N298" s="40" t="str">
        <f t="shared" si="40"/>
        <v/>
      </c>
      <c r="O298" s="40" t="str">
        <f t="shared" si="41"/>
        <v/>
      </c>
      <c r="P298" s="40" t="str">
        <f t="shared" si="42"/>
        <v/>
      </c>
    </row>
    <row r="299" spans="9:16" ht="12.75" customHeight="1" x14ac:dyDescent="0.2">
      <c r="I299" s="37" t="str">
        <f t="shared" si="47"/>
        <v/>
      </c>
      <c r="J299" s="38" t="str">
        <f t="shared" si="43"/>
        <v/>
      </c>
      <c r="K299" s="53">
        <f t="shared" si="44"/>
        <v>0</v>
      </c>
      <c r="L299" s="39" t="str">
        <f t="shared" si="45"/>
        <v/>
      </c>
      <c r="M299" s="40" t="str">
        <f t="shared" si="46"/>
        <v/>
      </c>
      <c r="N299" s="40" t="str">
        <f t="shared" si="40"/>
        <v/>
      </c>
      <c r="O299" s="40" t="str">
        <f t="shared" si="41"/>
        <v/>
      </c>
      <c r="P299" s="40" t="str">
        <f t="shared" si="42"/>
        <v/>
      </c>
    </row>
    <row r="300" spans="9:16" ht="12.75" customHeight="1" x14ac:dyDescent="0.2">
      <c r="I300" s="37" t="str">
        <f t="shared" si="47"/>
        <v/>
      </c>
      <c r="J300" s="38" t="str">
        <f t="shared" si="43"/>
        <v/>
      </c>
      <c r="K300" s="53">
        <f t="shared" si="44"/>
        <v>0</v>
      </c>
      <c r="L300" s="39" t="str">
        <f t="shared" si="45"/>
        <v/>
      </c>
      <c r="M300" s="40" t="str">
        <f t="shared" si="46"/>
        <v/>
      </c>
      <c r="N300" s="40" t="str">
        <f t="shared" si="40"/>
        <v/>
      </c>
      <c r="O300" s="40" t="str">
        <f t="shared" si="41"/>
        <v/>
      </c>
      <c r="P300" s="40" t="str">
        <f t="shared" si="42"/>
        <v/>
      </c>
    </row>
    <row r="301" spans="9:16" ht="12.75" customHeight="1" x14ac:dyDescent="0.2">
      <c r="I301" s="37" t="str">
        <f t="shared" si="47"/>
        <v/>
      </c>
      <c r="J301" s="38" t="str">
        <f t="shared" si="43"/>
        <v/>
      </c>
      <c r="K301" s="53">
        <f t="shared" si="44"/>
        <v>0</v>
      </c>
      <c r="L301" s="39" t="str">
        <f t="shared" si="45"/>
        <v/>
      </c>
      <c r="M301" s="40" t="str">
        <f t="shared" si="46"/>
        <v/>
      </c>
      <c r="N301" s="40" t="str">
        <f t="shared" si="40"/>
        <v/>
      </c>
      <c r="O301" s="40" t="str">
        <f t="shared" si="41"/>
        <v/>
      </c>
      <c r="P301" s="40" t="str">
        <f t="shared" si="42"/>
        <v/>
      </c>
    </row>
    <row r="302" spans="9:16" ht="12.75" customHeight="1" x14ac:dyDescent="0.2">
      <c r="I302" s="37" t="str">
        <f t="shared" si="47"/>
        <v/>
      </c>
      <c r="J302" s="38" t="str">
        <f t="shared" si="43"/>
        <v/>
      </c>
      <c r="K302" s="53">
        <f t="shared" si="44"/>
        <v>0</v>
      </c>
      <c r="L302" s="39" t="str">
        <f t="shared" si="45"/>
        <v/>
      </c>
      <c r="M302" s="40" t="str">
        <f t="shared" si="46"/>
        <v/>
      </c>
      <c r="N302" s="40" t="str">
        <f t="shared" si="40"/>
        <v/>
      </c>
      <c r="O302" s="40" t="str">
        <f t="shared" si="41"/>
        <v/>
      </c>
      <c r="P302" s="40" t="str">
        <f t="shared" si="42"/>
        <v/>
      </c>
    </row>
    <row r="303" spans="9:16" ht="12.75" customHeight="1" x14ac:dyDescent="0.2">
      <c r="I303" s="37" t="str">
        <f t="shared" si="47"/>
        <v/>
      </c>
      <c r="J303" s="38" t="str">
        <f t="shared" si="43"/>
        <v/>
      </c>
      <c r="K303" s="53">
        <f t="shared" si="44"/>
        <v>0</v>
      </c>
      <c r="L303" s="39" t="str">
        <f t="shared" si="45"/>
        <v/>
      </c>
      <c r="M303" s="40" t="str">
        <f t="shared" si="46"/>
        <v/>
      </c>
      <c r="N303" s="40" t="str">
        <f t="shared" si="40"/>
        <v/>
      </c>
      <c r="O303" s="40" t="str">
        <f t="shared" si="41"/>
        <v/>
      </c>
      <c r="P303" s="40" t="str">
        <f t="shared" si="42"/>
        <v/>
      </c>
    </row>
    <row r="304" spans="9:16" ht="12.75" customHeight="1" x14ac:dyDescent="0.2">
      <c r="I304" s="37" t="str">
        <f t="shared" si="47"/>
        <v/>
      </c>
      <c r="J304" s="38" t="str">
        <f t="shared" si="43"/>
        <v/>
      </c>
      <c r="K304" s="53">
        <f t="shared" si="44"/>
        <v>0</v>
      </c>
      <c r="L304" s="39" t="str">
        <f t="shared" si="45"/>
        <v/>
      </c>
      <c r="M304" s="40" t="str">
        <f t="shared" si="46"/>
        <v/>
      </c>
      <c r="N304" s="40" t="str">
        <f t="shared" si="40"/>
        <v/>
      </c>
      <c r="O304" s="40" t="str">
        <f t="shared" si="41"/>
        <v/>
      </c>
      <c r="P304" s="40" t="str">
        <f t="shared" si="42"/>
        <v/>
      </c>
    </row>
    <row r="305" spans="9:16" ht="12.75" customHeight="1" x14ac:dyDescent="0.2">
      <c r="I305" s="37" t="str">
        <f t="shared" si="47"/>
        <v/>
      </c>
      <c r="J305" s="38" t="str">
        <f t="shared" si="43"/>
        <v/>
      </c>
      <c r="K305" s="53">
        <f t="shared" si="44"/>
        <v>0</v>
      </c>
      <c r="L305" s="39" t="str">
        <f t="shared" si="45"/>
        <v/>
      </c>
      <c r="M305" s="40" t="str">
        <f t="shared" si="46"/>
        <v/>
      </c>
      <c r="N305" s="40" t="str">
        <f t="shared" si="40"/>
        <v/>
      </c>
      <c r="O305" s="40" t="str">
        <f t="shared" si="41"/>
        <v/>
      </c>
      <c r="P305" s="40" t="str">
        <f t="shared" si="42"/>
        <v/>
      </c>
    </row>
    <row r="306" spans="9:16" ht="12.75" customHeight="1" x14ac:dyDescent="0.2">
      <c r="I306" s="37" t="str">
        <f t="shared" si="47"/>
        <v/>
      </c>
      <c r="J306" s="38" t="str">
        <f t="shared" si="43"/>
        <v/>
      </c>
      <c r="K306" s="53">
        <f t="shared" si="44"/>
        <v>0</v>
      </c>
      <c r="L306" s="39" t="str">
        <f t="shared" si="45"/>
        <v/>
      </c>
      <c r="M306" s="40" t="str">
        <f t="shared" si="46"/>
        <v/>
      </c>
      <c r="N306" s="40" t="str">
        <f t="shared" si="40"/>
        <v/>
      </c>
      <c r="O306" s="40" t="str">
        <f t="shared" si="41"/>
        <v/>
      </c>
      <c r="P306" s="40" t="str">
        <f t="shared" si="42"/>
        <v/>
      </c>
    </row>
    <row r="307" spans="9:16" ht="12.75" customHeight="1" x14ac:dyDescent="0.2">
      <c r="I307" s="37" t="str">
        <f t="shared" si="47"/>
        <v/>
      </c>
      <c r="J307" s="38" t="str">
        <f t="shared" si="43"/>
        <v/>
      </c>
      <c r="K307" s="53">
        <f t="shared" si="44"/>
        <v>0</v>
      </c>
      <c r="L307" s="39" t="str">
        <f t="shared" si="45"/>
        <v/>
      </c>
      <c r="M307" s="40" t="str">
        <f t="shared" si="46"/>
        <v/>
      </c>
      <c r="N307" s="40" t="str">
        <f t="shared" si="40"/>
        <v/>
      </c>
      <c r="O307" s="40" t="str">
        <f t="shared" si="41"/>
        <v/>
      </c>
      <c r="P307" s="40" t="str">
        <f t="shared" si="42"/>
        <v/>
      </c>
    </row>
    <row r="308" spans="9:16" ht="12.75" customHeight="1" x14ac:dyDescent="0.2">
      <c r="I308" s="37" t="str">
        <f t="shared" si="47"/>
        <v/>
      </c>
      <c r="J308" s="38" t="str">
        <f t="shared" si="43"/>
        <v/>
      </c>
      <c r="K308" s="53">
        <f t="shared" si="44"/>
        <v>0</v>
      </c>
      <c r="L308" s="39" t="str">
        <f t="shared" si="45"/>
        <v/>
      </c>
      <c r="M308" s="40" t="str">
        <f t="shared" si="46"/>
        <v/>
      </c>
      <c r="N308" s="40" t="str">
        <f t="shared" si="40"/>
        <v/>
      </c>
      <c r="O308" s="40" t="str">
        <f t="shared" si="41"/>
        <v/>
      </c>
      <c r="P308" s="40" t="str">
        <f t="shared" si="42"/>
        <v/>
      </c>
    </row>
    <row r="309" spans="9:16" ht="12.75" customHeight="1" x14ac:dyDescent="0.2">
      <c r="I309" s="37" t="str">
        <f t="shared" si="47"/>
        <v/>
      </c>
      <c r="J309" s="38" t="str">
        <f t="shared" si="43"/>
        <v/>
      </c>
      <c r="K309" s="53">
        <f t="shared" si="44"/>
        <v>0</v>
      </c>
      <c r="L309" s="39" t="str">
        <f t="shared" si="45"/>
        <v/>
      </c>
      <c r="M309" s="40" t="str">
        <f t="shared" si="46"/>
        <v/>
      </c>
      <c r="N309" s="40" t="str">
        <f t="shared" si="40"/>
        <v/>
      </c>
      <c r="O309" s="40" t="str">
        <f t="shared" si="41"/>
        <v/>
      </c>
      <c r="P309" s="40" t="str">
        <f t="shared" si="42"/>
        <v/>
      </c>
    </row>
    <row r="310" spans="9:16" ht="12.75" customHeight="1" x14ac:dyDescent="0.2">
      <c r="I310" s="37" t="str">
        <f t="shared" si="47"/>
        <v/>
      </c>
      <c r="J310" s="38" t="str">
        <f t="shared" si="43"/>
        <v/>
      </c>
      <c r="K310" s="53">
        <f t="shared" si="44"/>
        <v>0</v>
      </c>
      <c r="L310" s="39" t="str">
        <f t="shared" si="45"/>
        <v/>
      </c>
      <c r="M310" s="40" t="str">
        <f t="shared" si="46"/>
        <v/>
      </c>
      <c r="N310" s="40" t="str">
        <f t="shared" si="40"/>
        <v/>
      </c>
      <c r="O310" s="40" t="str">
        <f t="shared" si="41"/>
        <v/>
      </c>
      <c r="P310" s="40" t="str">
        <f t="shared" si="42"/>
        <v/>
      </c>
    </row>
    <row r="311" spans="9:16" ht="12.75" customHeight="1" x14ac:dyDescent="0.2">
      <c r="I311" s="37" t="str">
        <f t="shared" si="47"/>
        <v/>
      </c>
      <c r="J311" s="38" t="str">
        <f t="shared" si="43"/>
        <v/>
      </c>
      <c r="K311" s="53">
        <f t="shared" si="44"/>
        <v>0</v>
      </c>
      <c r="L311" s="39" t="str">
        <f t="shared" si="45"/>
        <v/>
      </c>
      <c r="M311" s="40" t="str">
        <f t="shared" si="46"/>
        <v/>
      </c>
      <c r="N311" s="40" t="str">
        <f t="shared" si="40"/>
        <v/>
      </c>
      <c r="O311" s="40" t="str">
        <f t="shared" si="41"/>
        <v/>
      </c>
      <c r="P311" s="40" t="str">
        <f t="shared" si="42"/>
        <v/>
      </c>
    </row>
    <row r="312" spans="9:16" ht="12.75" customHeight="1" x14ac:dyDescent="0.2">
      <c r="I312" s="37" t="str">
        <f t="shared" si="47"/>
        <v/>
      </c>
      <c r="J312" s="38" t="str">
        <f t="shared" si="43"/>
        <v/>
      </c>
      <c r="K312" s="53">
        <f t="shared" si="44"/>
        <v>0</v>
      </c>
      <c r="L312" s="39" t="str">
        <f t="shared" si="45"/>
        <v/>
      </c>
      <c r="M312" s="40" t="str">
        <f t="shared" si="46"/>
        <v/>
      </c>
      <c r="N312" s="40" t="str">
        <f t="shared" si="40"/>
        <v/>
      </c>
      <c r="O312" s="40" t="str">
        <f t="shared" si="41"/>
        <v/>
      </c>
      <c r="P312" s="40" t="str">
        <f t="shared" si="42"/>
        <v/>
      </c>
    </row>
    <row r="313" spans="9:16" ht="12.75" customHeight="1" x14ac:dyDescent="0.2">
      <c r="I313" s="37" t="str">
        <f t="shared" si="47"/>
        <v/>
      </c>
      <c r="J313" s="38" t="str">
        <f t="shared" si="43"/>
        <v/>
      </c>
      <c r="K313" s="53">
        <f t="shared" si="44"/>
        <v>0</v>
      </c>
      <c r="L313" s="39" t="str">
        <f t="shared" si="45"/>
        <v/>
      </c>
      <c r="M313" s="40" t="str">
        <f t="shared" si="46"/>
        <v/>
      </c>
      <c r="N313" s="40" t="str">
        <f t="shared" si="40"/>
        <v/>
      </c>
      <c r="O313" s="40" t="str">
        <f t="shared" si="41"/>
        <v/>
      </c>
      <c r="P313" s="40" t="str">
        <f t="shared" si="42"/>
        <v/>
      </c>
    </row>
    <row r="314" spans="9:16" ht="12.75" customHeight="1" x14ac:dyDescent="0.2">
      <c r="I314" s="37" t="str">
        <f t="shared" si="47"/>
        <v/>
      </c>
      <c r="J314" s="38" t="str">
        <f t="shared" si="43"/>
        <v/>
      </c>
      <c r="K314" s="53">
        <f t="shared" si="44"/>
        <v>0</v>
      </c>
      <c r="L314" s="39" t="str">
        <f t="shared" si="45"/>
        <v/>
      </c>
      <c r="M314" s="40" t="str">
        <f t="shared" si="46"/>
        <v/>
      </c>
      <c r="N314" s="40" t="str">
        <f t="shared" si="40"/>
        <v/>
      </c>
      <c r="O314" s="40" t="str">
        <f t="shared" si="41"/>
        <v/>
      </c>
      <c r="P314" s="40" t="str">
        <f t="shared" si="42"/>
        <v/>
      </c>
    </row>
    <row r="315" spans="9:16" ht="12.75" customHeight="1" x14ac:dyDescent="0.2">
      <c r="I315" s="37" t="str">
        <f t="shared" si="47"/>
        <v/>
      </c>
      <c r="J315" s="38" t="str">
        <f t="shared" si="43"/>
        <v/>
      </c>
      <c r="K315" s="53">
        <f t="shared" si="44"/>
        <v>0</v>
      </c>
      <c r="L315" s="39" t="str">
        <f t="shared" si="45"/>
        <v/>
      </c>
      <c r="M315" s="40" t="str">
        <f t="shared" si="46"/>
        <v/>
      </c>
      <c r="N315" s="40" t="str">
        <f t="shared" si="40"/>
        <v/>
      </c>
      <c r="O315" s="40" t="str">
        <f t="shared" si="41"/>
        <v/>
      </c>
      <c r="P315" s="40" t="str">
        <f t="shared" si="42"/>
        <v/>
      </c>
    </row>
    <row r="316" spans="9:16" ht="12.75" customHeight="1" x14ac:dyDescent="0.2">
      <c r="I316" s="37" t="str">
        <f t="shared" si="47"/>
        <v/>
      </c>
      <c r="J316" s="38" t="str">
        <f t="shared" si="43"/>
        <v/>
      </c>
      <c r="K316" s="53">
        <f t="shared" si="44"/>
        <v>0</v>
      </c>
      <c r="L316" s="39" t="str">
        <f t="shared" si="45"/>
        <v/>
      </c>
      <c r="M316" s="40" t="str">
        <f t="shared" si="46"/>
        <v/>
      </c>
      <c r="N316" s="40" t="str">
        <f t="shared" si="40"/>
        <v/>
      </c>
      <c r="O316" s="40" t="str">
        <f t="shared" si="41"/>
        <v/>
      </c>
      <c r="P316" s="40" t="str">
        <f t="shared" si="42"/>
        <v/>
      </c>
    </row>
    <row r="317" spans="9:16" ht="12.75" customHeight="1" x14ac:dyDescent="0.2">
      <c r="I317" s="37" t="str">
        <f t="shared" si="47"/>
        <v/>
      </c>
      <c r="J317" s="38" t="str">
        <f t="shared" si="43"/>
        <v/>
      </c>
      <c r="K317" s="53">
        <f t="shared" si="44"/>
        <v>0</v>
      </c>
      <c r="L317" s="39" t="str">
        <f t="shared" si="45"/>
        <v/>
      </c>
      <c r="M317" s="40" t="str">
        <f t="shared" si="46"/>
        <v/>
      </c>
      <c r="N317" s="40" t="str">
        <f t="shared" si="40"/>
        <v/>
      </c>
      <c r="O317" s="40" t="str">
        <f t="shared" si="41"/>
        <v/>
      </c>
      <c r="P317" s="40" t="str">
        <f t="shared" si="42"/>
        <v/>
      </c>
    </row>
    <row r="318" spans="9:16" ht="12.75" customHeight="1" x14ac:dyDescent="0.2">
      <c r="I318" s="37" t="str">
        <f t="shared" si="47"/>
        <v/>
      </c>
      <c r="J318" s="38" t="str">
        <f t="shared" si="43"/>
        <v/>
      </c>
      <c r="K318" s="53">
        <f t="shared" si="44"/>
        <v>0</v>
      </c>
      <c r="L318" s="39" t="str">
        <f t="shared" si="45"/>
        <v/>
      </c>
      <c r="M318" s="40" t="str">
        <f t="shared" si="46"/>
        <v/>
      </c>
      <c r="N318" s="40" t="str">
        <f t="shared" si="40"/>
        <v/>
      </c>
      <c r="O318" s="40" t="str">
        <f t="shared" si="41"/>
        <v/>
      </c>
      <c r="P318" s="40" t="str">
        <f t="shared" si="42"/>
        <v/>
      </c>
    </row>
    <row r="319" spans="9:16" ht="12.75" customHeight="1" x14ac:dyDescent="0.2">
      <c r="I319" s="37" t="str">
        <f t="shared" si="47"/>
        <v/>
      </c>
      <c r="J319" s="38" t="str">
        <f t="shared" si="43"/>
        <v/>
      </c>
      <c r="K319" s="53">
        <f t="shared" si="44"/>
        <v>0</v>
      </c>
      <c r="L319" s="39" t="str">
        <f t="shared" si="45"/>
        <v/>
      </c>
      <c r="M319" s="40" t="str">
        <f t="shared" si="46"/>
        <v/>
      </c>
      <c r="N319" s="40" t="str">
        <f t="shared" si="40"/>
        <v/>
      </c>
      <c r="O319" s="40" t="str">
        <f t="shared" si="41"/>
        <v/>
      </c>
      <c r="P319" s="40" t="str">
        <f t="shared" si="42"/>
        <v/>
      </c>
    </row>
    <row r="320" spans="9:16" ht="12.75" customHeight="1" x14ac:dyDescent="0.2">
      <c r="I320" s="37" t="str">
        <f t="shared" si="47"/>
        <v/>
      </c>
      <c r="J320" s="38" t="str">
        <f t="shared" si="43"/>
        <v/>
      </c>
      <c r="K320" s="53">
        <f t="shared" si="44"/>
        <v>0</v>
      </c>
      <c r="L320" s="39" t="str">
        <f t="shared" si="45"/>
        <v/>
      </c>
      <c r="M320" s="40" t="str">
        <f t="shared" si="46"/>
        <v/>
      </c>
      <c r="N320" s="40" t="str">
        <f t="shared" si="40"/>
        <v/>
      </c>
      <c r="O320" s="40" t="str">
        <f t="shared" si="41"/>
        <v/>
      </c>
      <c r="P320" s="40" t="str">
        <f t="shared" si="42"/>
        <v/>
      </c>
    </row>
    <row r="321" spans="9:16" ht="12.75" customHeight="1" x14ac:dyDescent="0.2">
      <c r="I321" s="37" t="str">
        <f t="shared" si="47"/>
        <v/>
      </c>
      <c r="J321" s="38" t="str">
        <f t="shared" si="43"/>
        <v/>
      </c>
      <c r="K321" s="53">
        <f t="shared" si="44"/>
        <v>0</v>
      </c>
      <c r="L321" s="39" t="str">
        <f t="shared" si="45"/>
        <v/>
      </c>
      <c r="M321" s="40" t="str">
        <f t="shared" si="46"/>
        <v/>
      </c>
      <c r="N321" s="40" t="str">
        <f t="shared" si="40"/>
        <v/>
      </c>
      <c r="O321" s="40" t="str">
        <f t="shared" si="41"/>
        <v/>
      </c>
      <c r="P321" s="40" t="str">
        <f t="shared" si="42"/>
        <v/>
      </c>
    </row>
    <row r="322" spans="9:16" ht="12.75" customHeight="1" x14ac:dyDescent="0.2">
      <c r="I322" s="37" t="str">
        <f t="shared" si="47"/>
        <v/>
      </c>
      <c r="J322" s="38" t="str">
        <f t="shared" si="43"/>
        <v/>
      </c>
      <c r="K322" s="53">
        <f t="shared" si="44"/>
        <v>0</v>
      </c>
      <c r="L322" s="39" t="str">
        <f t="shared" si="45"/>
        <v/>
      </c>
      <c r="M322" s="40" t="str">
        <f t="shared" si="46"/>
        <v/>
      </c>
      <c r="N322" s="40" t="str">
        <f t="shared" si="40"/>
        <v/>
      </c>
      <c r="O322" s="40" t="str">
        <f t="shared" si="41"/>
        <v/>
      </c>
      <c r="P322" s="40" t="str">
        <f t="shared" si="42"/>
        <v/>
      </c>
    </row>
    <row r="323" spans="9:16" ht="12.75" customHeight="1" x14ac:dyDescent="0.2">
      <c r="I323" s="37" t="str">
        <f t="shared" si="47"/>
        <v/>
      </c>
      <c r="J323" s="38" t="str">
        <f t="shared" si="43"/>
        <v/>
      </c>
      <c r="K323" s="53">
        <f t="shared" si="44"/>
        <v>0</v>
      </c>
      <c r="L323" s="39" t="str">
        <f t="shared" si="45"/>
        <v/>
      </c>
      <c r="M323" s="40" t="str">
        <f t="shared" si="46"/>
        <v/>
      </c>
      <c r="N323" s="40" t="str">
        <f t="shared" si="40"/>
        <v/>
      </c>
      <c r="O323" s="40" t="str">
        <f t="shared" si="41"/>
        <v/>
      </c>
      <c r="P323" s="40" t="str">
        <f t="shared" si="42"/>
        <v/>
      </c>
    </row>
    <row r="324" spans="9:16" ht="12.75" customHeight="1" x14ac:dyDescent="0.2">
      <c r="I324" s="37" t="str">
        <f t="shared" si="47"/>
        <v/>
      </c>
      <c r="J324" s="38" t="str">
        <f t="shared" si="43"/>
        <v/>
      </c>
      <c r="K324" s="53">
        <f t="shared" si="44"/>
        <v>0</v>
      </c>
      <c r="L324" s="39" t="str">
        <f t="shared" si="45"/>
        <v/>
      </c>
      <c r="M324" s="40" t="str">
        <f t="shared" si="46"/>
        <v/>
      </c>
      <c r="N324" s="40" t="str">
        <f t="shared" si="40"/>
        <v/>
      </c>
      <c r="O324" s="40" t="str">
        <f t="shared" si="41"/>
        <v/>
      </c>
      <c r="P324" s="40" t="str">
        <f t="shared" si="42"/>
        <v/>
      </c>
    </row>
    <row r="325" spans="9:16" ht="12.75" customHeight="1" x14ac:dyDescent="0.2">
      <c r="I325" s="37" t="str">
        <f t="shared" si="47"/>
        <v/>
      </c>
      <c r="J325" s="38" t="str">
        <f t="shared" si="43"/>
        <v/>
      </c>
      <c r="K325" s="53">
        <f t="shared" si="44"/>
        <v>0</v>
      </c>
      <c r="L325" s="39" t="str">
        <f t="shared" si="45"/>
        <v/>
      </c>
      <c r="M325" s="40" t="str">
        <f t="shared" si="46"/>
        <v/>
      </c>
      <c r="N325" s="40" t="str">
        <f t="shared" si="40"/>
        <v/>
      </c>
      <c r="O325" s="40" t="str">
        <f t="shared" si="41"/>
        <v/>
      </c>
      <c r="P325" s="40" t="str">
        <f t="shared" si="42"/>
        <v/>
      </c>
    </row>
    <row r="326" spans="9:16" ht="12.75" customHeight="1" x14ac:dyDescent="0.2">
      <c r="I326" s="37" t="str">
        <f t="shared" si="47"/>
        <v/>
      </c>
      <c r="J326" s="38" t="str">
        <f t="shared" si="43"/>
        <v/>
      </c>
      <c r="K326" s="53">
        <f t="shared" si="44"/>
        <v>0</v>
      </c>
      <c r="L326" s="39" t="str">
        <f t="shared" si="45"/>
        <v/>
      </c>
      <c r="M326" s="40" t="str">
        <f t="shared" si="46"/>
        <v/>
      </c>
      <c r="N326" s="40" t="str">
        <f t="shared" si="40"/>
        <v/>
      </c>
      <c r="O326" s="40" t="str">
        <f t="shared" si="41"/>
        <v/>
      </c>
      <c r="P326" s="40" t="str">
        <f t="shared" si="42"/>
        <v/>
      </c>
    </row>
    <row r="327" spans="9:16" ht="12.75" customHeight="1" x14ac:dyDescent="0.2">
      <c r="I327" s="37" t="str">
        <f t="shared" si="47"/>
        <v/>
      </c>
      <c r="J327" s="38" t="str">
        <f t="shared" si="43"/>
        <v/>
      </c>
      <c r="K327" s="53">
        <f t="shared" si="44"/>
        <v>0</v>
      </c>
      <c r="L327" s="39" t="str">
        <f t="shared" si="45"/>
        <v/>
      </c>
      <c r="M327" s="40" t="str">
        <f t="shared" si="46"/>
        <v/>
      </c>
      <c r="N327" s="40" t="str">
        <f t="shared" si="40"/>
        <v/>
      </c>
      <c r="O327" s="40" t="str">
        <f t="shared" si="41"/>
        <v/>
      </c>
      <c r="P327" s="40" t="str">
        <f t="shared" si="42"/>
        <v/>
      </c>
    </row>
    <row r="328" spans="9:16" ht="12.75" customHeight="1" x14ac:dyDescent="0.2">
      <c r="I328" s="37" t="str">
        <f t="shared" si="47"/>
        <v/>
      </c>
      <c r="J328" s="38" t="str">
        <f t="shared" si="43"/>
        <v/>
      </c>
      <c r="K328" s="53">
        <f t="shared" si="44"/>
        <v>0</v>
      </c>
      <c r="L328" s="39" t="str">
        <f t="shared" si="45"/>
        <v/>
      </c>
      <c r="M328" s="40" t="str">
        <f t="shared" si="46"/>
        <v/>
      </c>
      <c r="N328" s="40" t="str">
        <f t="shared" si="40"/>
        <v/>
      </c>
      <c r="O328" s="40" t="str">
        <f t="shared" si="41"/>
        <v/>
      </c>
      <c r="P328" s="40" t="str">
        <f t="shared" si="42"/>
        <v/>
      </c>
    </row>
    <row r="329" spans="9:16" ht="12.75" customHeight="1" x14ac:dyDescent="0.2">
      <c r="I329" s="37" t="str">
        <f t="shared" si="47"/>
        <v/>
      </c>
      <c r="J329" s="38" t="str">
        <f t="shared" si="43"/>
        <v/>
      </c>
      <c r="K329" s="53">
        <f t="shared" si="44"/>
        <v>0</v>
      </c>
      <c r="L329" s="39" t="str">
        <f t="shared" si="45"/>
        <v/>
      </c>
      <c r="M329" s="40" t="str">
        <f t="shared" si="46"/>
        <v/>
      </c>
      <c r="N329" s="40" t="str">
        <f t="shared" si="40"/>
        <v/>
      </c>
      <c r="O329" s="40" t="str">
        <f t="shared" si="41"/>
        <v/>
      </c>
      <c r="P329" s="40" t="str">
        <f t="shared" si="42"/>
        <v/>
      </c>
    </row>
    <row r="330" spans="9:16" ht="12.75" customHeight="1" x14ac:dyDescent="0.2">
      <c r="I330" s="37" t="str">
        <f t="shared" si="47"/>
        <v/>
      </c>
      <c r="J330" s="38" t="str">
        <f t="shared" si="43"/>
        <v/>
      </c>
      <c r="K330" s="53">
        <f t="shared" si="44"/>
        <v>0</v>
      </c>
      <c r="L330" s="39" t="str">
        <f t="shared" si="45"/>
        <v/>
      </c>
      <c r="M330" s="40" t="str">
        <f t="shared" si="46"/>
        <v/>
      </c>
      <c r="N330" s="40" t="str">
        <f t="shared" si="40"/>
        <v/>
      </c>
      <c r="O330" s="40" t="str">
        <f t="shared" si="41"/>
        <v/>
      </c>
      <c r="P330" s="40" t="str">
        <f t="shared" si="42"/>
        <v/>
      </c>
    </row>
    <row r="331" spans="9:16" ht="12.75" customHeight="1" x14ac:dyDescent="0.2">
      <c r="I331" s="37" t="str">
        <f t="shared" si="47"/>
        <v/>
      </c>
      <c r="J331" s="38" t="str">
        <f t="shared" si="43"/>
        <v/>
      </c>
      <c r="K331" s="53">
        <f t="shared" si="44"/>
        <v>0</v>
      </c>
      <c r="L331" s="39" t="str">
        <f t="shared" si="45"/>
        <v/>
      </c>
      <c r="M331" s="40" t="str">
        <f t="shared" si="46"/>
        <v/>
      </c>
      <c r="N331" s="40" t="str">
        <f t="shared" si="40"/>
        <v/>
      </c>
      <c r="O331" s="40" t="str">
        <f t="shared" si="41"/>
        <v/>
      </c>
      <c r="P331" s="40" t="str">
        <f t="shared" si="42"/>
        <v/>
      </c>
    </row>
    <row r="332" spans="9:16" ht="12.75" customHeight="1" x14ac:dyDescent="0.2">
      <c r="I332" s="37" t="str">
        <f t="shared" si="47"/>
        <v/>
      </c>
      <c r="J332" s="38" t="str">
        <f t="shared" si="43"/>
        <v/>
      </c>
      <c r="K332" s="53">
        <f t="shared" si="44"/>
        <v>0</v>
      </c>
      <c r="L332" s="39" t="str">
        <f t="shared" si="45"/>
        <v/>
      </c>
      <c r="M332" s="40" t="str">
        <f t="shared" si="46"/>
        <v/>
      </c>
      <c r="N332" s="40" t="str">
        <f t="shared" si="40"/>
        <v/>
      </c>
      <c r="O332" s="40" t="str">
        <f t="shared" si="41"/>
        <v/>
      </c>
      <c r="P332" s="40" t="str">
        <f t="shared" si="42"/>
        <v/>
      </c>
    </row>
    <row r="333" spans="9:16" ht="12.75" customHeight="1" x14ac:dyDescent="0.2">
      <c r="I333" s="37" t="str">
        <f t="shared" si="47"/>
        <v/>
      </c>
      <c r="J333" s="38" t="str">
        <f t="shared" si="43"/>
        <v/>
      </c>
      <c r="K333" s="53">
        <f t="shared" si="44"/>
        <v>0</v>
      </c>
      <c r="L333" s="39" t="str">
        <f t="shared" si="45"/>
        <v/>
      </c>
      <c r="M333" s="40" t="str">
        <f t="shared" si="46"/>
        <v/>
      </c>
      <c r="N333" s="40" t="str">
        <f t="shared" si="40"/>
        <v/>
      </c>
      <c r="O333" s="40" t="str">
        <f t="shared" si="41"/>
        <v/>
      </c>
      <c r="P333" s="40" t="str">
        <f t="shared" si="42"/>
        <v/>
      </c>
    </row>
    <row r="334" spans="9:16" ht="12.75" customHeight="1" x14ac:dyDescent="0.2">
      <c r="I334" s="37" t="str">
        <f t="shared" si="47"/>
        <v/>
      </c>
      <c r="J334" s="38" t="str">
        <f t="shared" si="43"/>
        <v/>
      </c>
      <c r="K334" s="53">
        <f t="shared" si="44"/>
        <v>0</v>
      </c>
      <c r="L334" s="39" t="str">
        <f t="shared" si="45"/>
        <v/>
      </c>
      <c r="M334" s="40" t="str">
        <f t="shared" si="46"/>
        <v/>
      </c>
      <c r="N334" s="40" t="str">
        <f t="shared" si="40"/>
        <v/>
      </c>
      <c r="O334" s="40" t="str">
        <f t="shared" si="41"/>
        <v/>
      </c>
      <c r="P334" s="40" t="str">
        <f t="shared" si="42"/>
        <v/>
      </c>
    </row>
    <row r="335" spans="9:16" ht="12.75" customHeight="1" x14ac:dyDescent="0.2">
      <c r="I335" s="37" t="str">
        <f t="shared" si="47"/>
        <v/>
      </c>
      <c r="J335" s="38" t="str">
        <f t="shared" si="43"/>
        <v/>
      </c>
      <c r="K335" s="53">
        <f t="shared" si="44"/>
        <v>0</v>
      </c>
      <c r="L335" s="39" t="str">
        <f t="shared" si="45"/>
        <v/>
      </c>
      <c r="M335" s="40" t="str">
        <f t="shared" si="46"/>
        <v/>
      </c>
      <c r="N335" s="40" t="str">
        <f t="shared" si="40"/>
        <v/>
      </c>
      <c r="O335" s="40" t="str">
        <f t="shared" si="41"/>
        <v/>
      </c>
      <c r="P335" s="40" t="str">
        <f t="shared" si="42"/>
        <v/>
      </c>
    </row>
    <row r="336" spans="9:16" ht="12.75" customHeight="1" x14ac:dyDescent="0.2">
      <c r="I336" s="37" t="str">
        <f t="shared" si="47"/>
        <v/>
      </c>
      <c r="J336" s="38" t="str">
        <f t="shared" si="43"/>
        <v/>
      </c>
      <c r="K336" s="53">
        <f t="shared" si="44"/>
        <v>0</v>
      </c>
      <c r="L336" s="39" t="str">
        <f t="shared" si="45"/>
        <v/>
      </c>
      <c r="M336" s="40" t="str">
        <f t="shared" si="46"/>
        <v/>
      </c>
      <c r="N336" s="40" t="str">
        <f t="shared" si="40"/>
        <v/>
      </c>
      <c r="O336" s="40" t="str">
        <f t="shared" si="41"/>
        <v/>
      </c>
      <c r="P336" s="40" t="str">
        <f t="shared" si="42"/>
        <v/>
      </c>
    </row>
    <row r="337" spans="9:16" ht="12.75" customHeight="1" x14ac:dyDescent="0.2">
      <c r="I337" s="37" t="str">
        <f t="shared" si="47"/>
        <v/>
      </c>
      <c r="J337" s="38" t="str">
        <f t="shared" si="43"/>
        <v/>
      </c>
      <c r="K337" s="53">
        <f t="shared" si="44"/>
        <v>0</v>
      </c>
      <c r="L337" s="39" t="str">
        <f t="shared" si="45"/>
        <v/>
      </c>
      <c r="M337" s="40" t="str">
        <f t="shared" si="46"/>
        <v/>
      </c>
      <c r="N337" s="40" t="str">
        <f t="shared" si="40"/>
        <v/>
      </c>
      <c r="O337" s="40" t="str">
        <f t="shared" si="41"/>
        <v/>
      </c>
      <c r="P337" s="40" t="str">
        <f t="shared" si="42"/>
        <v/>
      </c>
    </row>
    <row r="338" spans="9:16" ht="12.75" customHeight="1" x14ac:dyDescent="0.2">
      <c r="I338" s="37" t="str">
        <f t="shared" si="47"/>
        <v/>
      </c>
      <c r="J338" s="38" t="str">
        <f t="shared" si="43"/>
        <v/>
      </c>
      <c r="K338" s="53">
        <f t="shared" si="44"/>
        <v>0</v>
      </c>
      <c r="L338" s="39" t="str">
        <f t="shared" si="45"/>
        <v/>
      </c>
      <c r="M338" s="40" t="str">
        <f t="shared" si="46"/>
        <v/>
      </c>
      <c r="N338" s="40" t="str">
        <f t="shared" ref="N338:N377" si="48">IF(I338&lt;&gt;"",$N$14*M338,"")</f>
        <v/>
      </c>
      <c r="O338" s="40" t="str">
        <f t="shared" ref="O338:O377" si="49">IF(I338&lt;&gt;"",L338-N338,"")</f>
        <v/>
      </c>
      <c r="P338" s="40" t="str">
        <f t="shared" ref="P338:P377" si="50">IF(I338&lt;&gt;"",M338-O338,"")</f>
        <v/>
      </c>
    </row>
    <row r="339" spans="9:16" ht="12.75" customHeight="1" x14ac:dyDescent="0.2">
      <c r="I339" s="37" t="str">
        <f t="shared" si="47"/>
        <v/>
      </c>
      <c r="J339" s="38" t="str">
        <f t="shared" ref="J339:J377" si="51">IF(I339="","",EDATE($J$18,I338))</f>
        <v/>
      </c>
      <c r="K339" s="53">
        <f t="shared" ref="K339:K402" si="52">IF(J340="",0,J340)</f>
        <v>0</v>
      </c>
      <c r="L339" s="39" t="str">
        <f t="shared" ref="L339:L377" si="53">IF(J339="","",$L$14)</f>
        <v/>
      </c>
      <c r="M339" s="40" t="str">
        <f t="shared" ref="M339:M377" si="54">IF(I339&lt;&gt;"",P338,"")</f>
        <v/>
      </c>
      <c r="N339" s="40" t="str">
        <f t="shared" si="48"/>
        <v/>
      </c>
      <c r="O339" s="40" t="str">
        <f t="shared" si="49"/>
        <v/>
      </c>
      <c r="P339" s="40" t="str">
        <f t="shared" si="50"/>
        <v/>
      </c>
    </row>
    <row r="340" spans="9:16" ht="12.75" customHeight="1" x14ac:dyDescent="0.2">
      <c r="I340" s="37" t="str">
        <f t="shared" ref="I340:I377" si="55">IF(I339&gt;=$I$14,"",I339+1)</f>
        <v/>
      </c>
      <c r="J340" s="38" t="str">
        <f t="shared" si="51"/>
        <v/>
      </c>
      <c r="K340" s="53">
        <f t="shared" si="52"/>
        <v>0</v>
      </c>
      <c r="L340" s="39" t="str">
        <f t="shared" si="53"/>
        <v/>
      </c>
      <c r="M340" s="40" t="str">
        <f t="shared" si="54"/>
        <v/>
      </c>
      <c r="N340" s="40" t="str">
        <f t="shared" si="48"/>
        <v/>
      </c>
      <c r="O340" s="40" t="str">
        <f t="shared" si="49"/>
        <v/>
      </c>
      <c r="P340" s="40" t="str">
        <f t="shared" si="50"/>
        <v/>
      </c>
    </row>
    <row r="341" spans="9:16" ht="12.75" customHeight="1" x14ac:dyDescent="0.2">
      <c r="I341" s="37" t="str">
        <f t="shared" si="55"/>
        <v/>
      </c>
      <c r="J341" s="38" t="str">
        <f t="shared" si="51"/>
        <v/>
      </c>
      <c r="K341" s="53">
        <f t="shared" si="52"/>
        <v>0</v>
      </c>
      <c r="L341" s="39" t="str">
        <f t="shared" si="53"/>
        <v/>
      </c>
      <c r="M341" s="40" t="str">
        <f t="shared" si="54"/>
        <v/>
      </c>
      <c r="N341" s="40" t="str">
        <f t="shared" si="48"/>
        <v/>
      </c>
      <c r="O341" s="40" t="str">
        <f t="shared" si="49"/>
        <v/>
      </c>
      <c r="P341" s="40" t="str">
        <f t="shared" si="50"/>
        <v/>
      </c>
    </row>
    <row r="342" spans="9:16" ht="12.75" customHeight="1" x14ac:dyDescent="0.2">
      <c r="I342" s="37" t="str">
        <f t="shared" si="55"/>
        <v/>
      </c>
      <c r="J342" s="38" t="str">
        <f t="shared" si="51"/>
        <v/>
      </c>
      <c r="K342" s="53">
        <f t="shared" si="52"/>
        <v>0</v>
      </c>
      <c r="L342" s="39" t="str">
        <f t="shared" si="53"/>
        <v/>
      </c>
      <c r="M342" s="40" t="str">
        <f t="shared" si="54"/>
        <v/>
      </c>
      <c r="N342" s="40" t="str">
        <f t="shared" si="48"/>
        <v/>
      </c>
      <c r="O342" s="40" t="str">
        <f t="shared" si="49"/>
        <v/>
      </c>
      <c r="P342" s="40" t="str">
        <f t="shared" si="50"/>
        <v/>
      </c>
    </row>
    <row r="343" spans="9:16" ht="12.75" customHeight="1" x14ac:dyDescent="0.2">
      <c r="I343" s="37" t="str">
        <f t="shared" si="55"/>
        <v/>
      </c>
      <c r="J343" s="38" t="str">
        <f t="shared" si="51"/>
        <v/>
      </c>
      <c r="K343" s="53">
        <f t="shared" si="52"/>
        <v>0</v>
      </c>
      <c r="L343" s="39" t="str">
        <f t="shared" si="53"/>
        <v/>
      </c>
      <c r="M343" s="40" t="str">
        <f t="shared" si="54"/>
        <v/>
      </c>
      <c r="N343" s="40" t="str">
        <f t="shared" si="48"/>
        <v/>
      </c>
      <c r="O343" s="40" t="str">
        <f t="shared" si="49"/>
        <v/>
      </c>
      <c r="P343" s="40" t="str">
        <f t="shared" si="50"/>
        <v/>
      </c>
    </row>
    <row r="344" spans="9:16" ht="12.75" customHeight="1" x14ac:dyDescent="0.2">
      <c r="I344" s="37" t="str">
        <f t="shared" si="55"/>
        <v/>
      </c>
      <c r="J344" s="38" t="str">
        <f t="shared" si="51"/>
        <v/>
      </c>
      <c r="K344" s="53">
        <f t="shared" si="52"/>
        <v>0</v>
      </c>
      <c r="L344" s="39" t="str">
        <f t="shared" si="53"/>
        <v/>
      </c>
      <c r="M344" s="40" t="str">
        <f t="shared" si="54"/>
        <v/>
      </c>
      <c r="N344" s="40" t="str">
        <f t="shared" si="48"/>
        <v/>
      </c>
      <c r="O344" s="40" t="str">
        <f t="shared" si="49"/>
        <v/>
      </c>
      <c r="P344" s="40" t="str">
        <f t="shared" si="50"/>
        <v/>
      </c>
    </row>
    <row r="345" spans="9:16" ht="12.75" customHeight="1" x14ac:dyDescent="0.2">
      <c r="I345" s="37" t="str">
        <f t="shared" si="55"/>
        <v/>
      </c>
      <c r="J345" s="38" t="str">
        <f t="shared" si="51"/>
        <v/>
      </c>
      <c r="K345" s="53">
        <f t="shared" si="52"/>
        <v>0</v>
      </c>
      <c r="L345" s="39" t="str">
        <f t="shared" si="53"/>
        <v/>
      </c>
      <c r="M345" s="40" t="str">
        <f t="shared" si="54"/>
        <v/>
      </c>
      <c r="N345" s="40" t="str">
        <f t="shared" si="48"/>
        <v/>
      </c>
      <c r="O345" s="40" t="str">
        <f t="shared" si="49"/>
        <v/>
      </c>
      <c r="P345" s="40" t="str">
        <f t="shared" si="50"/>
        <v/>
      </c>
    </row>
    <row r="346" spans="9:16" ht="12.75" customHeight="1" x14ac:dyDescent="0.2">
      <c r="I346" s="37" t="str">
        <f t="shared" si="55"/>
        <v/>
      </c>
      <c r="J346" s="38" t="str">
        <f t="shared" si="51"/>
        <v/>
      </c>
      <c r="K346" s="53">
        <f t="shared" si="52"/>
        <v>0</v>
      </c>
      <c r="L346" s="39" t="str">
        <f t="shared" si="53"/>
        <v/>
      </c>
      <c r="M346" s="40" t="str">
        <f t="shared" si="54"/>
        <v/>
      </c>
      <c r="N346" s="40" t="str">
        <f t="shared" si="48"/>
        <v/>
      </c>
      <c r="O346" s="40" t="str">
        <f t="shared" si="49"/>
        <v/>
      </c>
      <c r="P346" s="40" t="str">
        <f t="shared" si="50"/>
        <v/>
      </c>
    </row>
    <row r="347" spans="9:16" ht="12.75" customHeight="1" x14ac:dyDescent="0.2">
      <c r="I347" s="37" t="str">
        <f t="shared" si="55"/>
        <v/>
      </c>
      <c r="J347" s="38" t="str">
        <f t="shared" si="51"/>
        <v/>
      </c>
      <c r="K347" s="53">
        <f t="shared" si="52"/>
        <v>0</v>
      </c>
      <c r="L347" s="39" t="str">
        <f t="shared" si="53"/>
        <v/>
      </c>
      <c r="M347" s="40" t="str">
        <f t="shared" si="54"/>
        <v/>
      </c>
      <c r="N347" s="40" t="str">
        <f t="shared" si="48"/>
        <v/>
      </c>
      <c r="O347" s="40" t="str">
        <f t="shared" si="49"/>
        <v/>
      </c>
      <c r="P347" s="40" t="str">
        <f t="shared" si="50"/>
        <v/>
      </c>
    </row>
    <row r="348" spans="9:16" ht="12.75" customHeight="1" x14ac:dyDescent="0.2">
      <c r="I348" s="37" t="str">
        <f t="shared" si="55"/>
        <v/>
      </c>
      <c r="J348" s="38" t="str">
        <f t="shared" si="51"/>
        <v/>
      </c>
      <c r="K348" s="53">
        <f t="shared" si="52"/>
        <v>0</v>
      </c>
      <c r="L348" s="39" t="str">
        <f t="shared" si="53"/>
        <v/>
      </c>
      <c r="M348" s="40" t="str">
        <f t="shared" si="54"/>
        <v/>
      </c>
      <c r="N348" s="40" t="str">
        <f t="shared" si="48"/>
        <v/>
      </c>
      <c r="O348" s="40" t="str">
        <f t="shared" si="49"/>
        <v/>
      </c>
      <c r="P348" s="40" t="str">
        <f t="shared" si="50"/>
        <v/>
      </c>
    </row>
    <row r="349" spans="9:16" ht="12.75" customHeight="1" x14ac:dyDescent="0.2">
      <c r="I349" s="37" t="str">
        <f t="shared" si="55"/>
        <v/>
      </c>
      <c r="J349" s="38" t="str">
        <f t="shared" si="51"/>
        <v/>
      </c>
      <c r="K349" s="53">
        <f t="shared" si="52"/>
        <v>0</v>
      </c>
      <c r="L349" s="39" t="str">
        <f t="shared" si="53"/>
        <v/>
      </c>
      <c r="M349" s="40" t="str">
        <f t="shared" si="54"/>
        <v/>
      </c>
      <c r="N349" s="40" t="str">
        <f t="shared" si="48"/>
        <v/>
      </c>
      <c r="O349" s="40" t="str">
        <f t="shared" si="49"/>
        <v/>
      </c>
      <c r="P349" s="40" t="str">
        <f t="shared" si="50"/>
        <v/>
      </c>
    </row>
    <row r="350" spans="9:16" ht="12.75" customHeight="1" x14ac:dyDescent="0.2">
      <c r="I350" s="37" t="str">
        <f t="shared" si="55"/>
        <v/>
      </c>
      <c r="J350" s="38" t="str">
        <f t="shared" si="51"/>
        <v/>
      </c>
      <c r="K350" s="53">
        <f t="shared" si="52"/>
        <v>0</v>
      </c>
      <c r="L350" s="39" t="str">
        <f t="shared" si="53"/>
        <v/>
      </c>
      <c r="M350" s="40" t="str">
        <f t="shared" si="54"/>
        <v/>
      </c>
      <c r="N350" s="40" t="str">
        <f t="shared" si="48"/>
        <v/>
      </c>
      <c r="O350" s="40" t="str">
        <f t="shared" si="49"/>
        <v/>
      </c>
      <c r="P350" s="40" t="str">
        <f t="shared" si="50"/>
        <v/>
      </c>
    </row>
    <row r="351" spans="9:16" ht="12.75" customHeight="1" x14ac:dyDescent="0.2">
      <c r="I351" s="37" t="str">
        <f t="shared" si="55"/>
        <v/>
      </c>
      <c r="J351" s="38" t="str">
        <f t="shared" si="51"/>
        <v/>
      </c>
      <c r="K351" s="53">
        <f t="shared" si="52"/>
        <v>0</v>
      </c>
      <c r="L351" s="39" t="str">
        <f t="shared" si="53"/>
        <v/>
      </c>
      <c r="M351" s="40" t="str">
        <f t="shared" si="54"/>
        <v/>
      </c>
      <c r="N351" s="40" t="str">
        <f t="shared" si="48"/>
        <v/>
      </c>
      <c r="O351" s="40" t="str">
        <f t="shared" si="49"/>
        <v/>
      </c>
      <c r="P351" s="40" t="str">
        <f t="shared" si="50"/>
        <v/>
      </c>
    </row>
    <row r="352" spans="9:16" ht="12.75" customHeight="1" x14ac:dyDescent="0.2">
      <c r="I352" s="37" t="str">
        <f t="shared" si="55"/>
        <v/>
      </c>
      <c r="J352" s="38" t="str">
        <f t="shared" si="51"/>
        <v/>
      </c>
      <c r="K352" s="53">
        <f t="shared" si="52"/>
        <v>0</v>
      </c>
      <c r="L352" s="39" t="str">
        <f t="shared" si="53"/>
        <v/>
      </c>
      <c r="M352" s="40" t="str">
        <f t="shared" si="54"/>
        <v/>
      </c>
      <c r="N352" s="40" t="str">
        <f t="shared" si="48"/>
        <v/>
      </c>
      <c r="O352" s="40" t="str">
        <f t="shared" si="49"/>
        <v/>
      </c>
      <c r="P352" s="40" t="str">
        <f t="shared" si="50"/>
        <v/>
      </c>
    </row>
    <row r="353" spans="9:16" ht="12.75" customHeight="1" x14ac:dyDescent="0.2">
      <c r="I353" s="37" t="str">
        <f t="shared" si="55"/>
        <v/>
      </c>
      <c r="J353" s="38" t="str">
        <f t="shared" si="51"/>
        <v/>
      </c>
      <c r="K353" s="53">
        <f t="shared" si="52"/>
        <v>0</v>
      </c>
      <c r="L353" s="39" t="str">
        <f t="shared" si="53"/>
        <v/>
      </c>
      <c r="M353" s="40" t="str">
        <f t="shared" si="54"/>
        <v/>
      </c>
      <c r="N353" s="40" t="str">
        <f t="shared" si="48"/>
        <v/>
      </c>
      <c r="O353" s="40" t="str">
        <f t="shared" si="49"/>
        <v/>
      </c>
      <c r="P353" s="40" t="str">
        <f t="shared" si="50"/>
        <v/>
      </c>
    </row>
    <row r="354" spans="9:16" ht="12.75" customHeight="1" x14ac:dyDescent="0.2">
      <c r="I354" s="37" t="str">
        <f t="shared" si="55"/>
        <v/>
      </c>
      <c r="J354" s="38" t="str">
        <f t="shared" si="51"/>
        <v/>
      </c>
      <c r="K354" s="53">
        <f t="shared" si="52"/>
        <v>0</v>
      </c>
      <c r="L354" s="39" t="str">
        <f t="shared" si="53"/>
        <v/>
      </c>
      <c r="M354" s="40" t="str">
        <f t="shared" si="54"/>
        <v/>
      </c>
      <c r="N354" s="40" t="str">
        <f t="shared" si="48"/>
        <v/>
      </c>
      <c r="O354" s="40" t="str">
        <f t="shared" si="49"/>
        <v/>
      </c>
      <c r="P354" s="40" t="str">
        <f t="shared" si="50"/>
        <v/>
      </c>
    </row>
    <row r="355" spans="9:16" ht="12.75" customHeight="1" x14ac:dyDescent="0.2">
      <c r="I355" s="37" t="str">
        <f t="shared" si="55"/>
        <v/>
      </c>
      <c r="J355" s="38" t="str">
        <f t="shared" si="51"/>
        <v/>
      </c>
      <c r="K355" s="53">
        <f t="shared" si="52"/>
        <v>0</v>
      </c>
      <c r="L355" s="39" t="str">
        <f t="shared" si="53"/>
        <v/>
      </c>
      <c r="M355" s="40" t="str">
        <f t="shared" si="54"/>
        <v/>
      </c>
      <c r="N355" s="40" t="str">
        <f t="shared" si="48"/>
        <v/>
      </c>
      <c r="O355" s="40" t="str">
        <f t="shared" si="49"/>
        <v/>
      </c>
      <c r="P355" s="40" t="str">
        <f t="shared" si="50"/>
        <v/>
      </c>
    </row>
    <row r="356" spans="9:16" ht="12.75" customHeight="1" x14ac:dyDescent="0.2">
      <c r="I356" s="37" t="str">
        <f t="shared" si="55"/>
        <v/>
      </c>
      <c r="J356" s="38" t="str">
        <f t="shared" si="51"/>
        <v/>
      </c>
      <c r="K356" s="53">
        <f t="shared" si="52"/>
        <v>0</v>
      </c>
      <c r="L356" s="39" t="str">
        <f t="shared" si="53"/>
        <v/>
      </c>
      <c r="M356" s="40" t="str">
        <f t="shared" si="54"/>
        <v/>
      </c>
      <c r="N356" s="40" t="str">
        <f t="shared" si="48"/>
        <v/>
      </c>
      <c r="O356" s="40" t="str">
        <f t="shared" si="49"/>
        <v/>
      </c>
      <c r="P356" s="40" t="str">
        <f t="shared" si="50"/>
        <v/>
      </c>
    </row>
    <row r="357" spans="9:16" ht="12.75" customHeight="1" x14ac:dyDescent="0.2">
      <c r="I357" s="37" t="str">
        <f t="shared" si="55"/>
        <v/>
      </c>
      <c r="J357" s="38" t="str">
        <f t="shared" si="51"/>
        <v/>
      </c>
      <c r="K357" s="53">
        <f t="shared" si="52"/>
        <v>0</v>
      </c>
      <c r="L357" s="39" t="str">
        <f t="shared" si="53"/>
        <v/>
      </c>
      <c r="M357" s="40" t="str">
        <f t="shared" si="54"/>
        <v/>
      </c>
      <c r="N357" s="40" t="str">
        <f t="shared" si="48"/>
        <v/>
      </c>
      <c r="O357" s="40" t="str">
        <f t="shared" si="49"/>
        <v/>
      </c>
      <c r="P357" s="40" t="str">
        <f t="shared" si="50"/>
        <v/>
      </c>
    </row>
    <row r="358" spans="9:16" ht="12.75" customHeight="1" x14ac:dyDescent="0.2">
      <c r="I358" s="37" t="str">
        <f t="shared" si="55"/>
        <v/>
      </c>
      <c r="J358" s="38" t="str">
        <f t="shared" si="51"/>
        <v/>
      </c>
      <c r="K358" s="53">
        <f t="shared" si="52"/>
        <v>0</v>
      </c>
      <c r="L358" s="39" t="str">
        <f t="shared" si="53"/>
        <v/>
      </c>
      <c r="M358" s="40" t="str">
        <f t="shared" si="54"/>
        <v/>
      </c>
      <c r="N358" s="40" t="str">
        <f t="shared" si="48"/>
        <v/>
      </c>
      <c r="O358" s="40" t="str">
        <f t="shared" si="49"/>
        <v/>
      </c>
      <c r="P358" s="40" t="str">
        <f t="shared" si="50"/>
        <v/>
      </c>
    </row>
    <row r="359" spans="9:16" ht="12.75" customHeight="1" x14ac:dyDescent="0.2">
      <c r="I359" s="37" t="str">
        <f t="shared" si="55"/>
        <v/>
      </c>
      <c r="J359" s="38" t="str">
        <f t="shared" si="51"/>
        <v/>
      </c>
      <c r="K359" s="53">
        <f t="shared" si="52"/>
        <v>0</v>
      </c>
      <c r="L359" s="39" t="str">
        <f t="shared" si="53"/>
        <v/>
      </c>
      <c r="M359" s="40" t="str">
        <f t="shared" si="54"/>
        <v/>
      </c>
      <c r="N359" s="40" t="str">
        <f t="shared" si="48"/>
        <v/>
      </c>
      <c r="O359" s="40" t="str">
        <f t="shared" si="49"/>
        <v/>
      </c>
      <c r="P359" s="40" t="str">
        <f t="shared" si="50"/>
        <v/>
      </c>
    </row>
    <row r="360" spans="9:16" ht="12.75" customHeight="1" x14ac:dyDescent="0.2">
      <c r="I360" s="37" t="str">
        <f t="shared" si="55"/>
        <v/>
      </c>
      <c r="J360" s="38" t="str">
        <f t="shared" si="51"/>
        <v/>
      </c>
      <c r="K360" s="53">
        <f t="shared" si="52"/>
        <v>0</v>
      </c>
      <c r="L360" s="39" t="str">
        <f t="shared" si="53"/>
        <v/>
      </c>
      <c r="M360" s="40" t="str">
        <f t="shared" si="54"/>
        <v/>
      </c>
      <c r="N360" s="40" t="str">
        <f t="shared" si="48"/>
        <v/>
      </c>
      <c r="O360" s="40" t="str">
        <f t="shared" si="49"/>
        <v/>
      </c>
      <c r="P360" s="40" t="str">
        <f t="shared" si="50"/>
        <v/>
      </c>
    </row>
    <row r="361" spans="9:16" ht="12.75" customHeight="1" x14ac:dyDescent="0.2">
      <c r="I361" s="37" t="str">
        <f t="shared" si="55"/>
        <v/>
      </c>
      <c r="J361" s="38" t="str">
        <f t="shared" si="51"/>
        <v/>
      </c>
      <c r="K361" s="53">
        <f t="shared" si="52"/>
        <v>0</v>
      </c>
      <c r="L361" s="39" t="str">
        <f t="shared" si="53"/>
        <v/>
      </c>
      <c r="M361" s="40" t="str">
        <f t="shared" si="54"/>
        <v/>
      </c>
      <c r="N361" s="40" t="str">
        <f t="shared" si="48"/>
        <v/>
      </c>
      <c r="O361" s="40" t="str">
        <f t="shared" si="49"/>
        <v/>
      </c>
      <c r="P361" s="40" t="str">
        <f t="shared" si="50"/>
        <v/>
      </c>
    </row>
    <row r="362" spans="9:16" ht="12.75" customHeight="1" x14ac:dyDescent="0.2">
      <c r="I362" s="37" t="str">
        <f t="shared" si="55"/>
        <v/>
      </c>
      <c r="J362" s="38" t="str">
        <f t="shared" si="51"/>
        <v/>
      </c>
      <c r="K362" s="53">
        <f t="shared" si="52"/>
        <v>0</v>
      </c>
      <c r="L362" s="39" t="str">
        <f t="shared" si="53"/>
        <v/>
      </c>
      <c r="M362" s="40" t="str">
        <f t="shared" si="54"/>
        <v/>
      </c>
      <c r="N362" s="40" t="str">
        <f t="shared" si="48"/>
        <v/>
      </c>
      <c r="O362" s="40" t="str">
        <f t="shared" si="49"/>
        <v/>
      </c>
      <c r="P362" s="40" t="str">
        <f t="shared" si="50"/>
        <v/>
      </c>
    </row>
    <row r="363" spans="9:16" ht="12.75" customHeight="1" x14ac:dyDescent="0.2">
      <c r="I363" s="37" t="str">
        <f t="shared" si="55"/>
        <v/>
      </c>
      <c r="J363" s="38" t="str">
        <f t="shared" si="51"/>
        <v/>
      </c>
      <c r="K363" s="53">
        <f t="shared" si="52"/>
        <v>0</v>
      </c>
      <c r="L363" s="39" t="str">
        <f t="shared" si="53"/>
        <v/>
      </c>
      <c r="M363" s="40" t="str">
        <f t="shared" si="54"/>
        <v/>
      </c>
      <c r="N363" s="40" t="str">
        <f t="shared" si="48"/>
        <v/>
      </c>
      <c r="O363" s="40" t="str">
        <f t="shared" si="49"/>
        <v/>
      </c>
      <c r="P363" s="40" t="str">
        <f t="shared" si="50"/>
        <v/>
      </c>
    </row>
    <row r="364" spans="9:16" ht="12.75" customHeight="1" x14ac:dyDescent="0.2">
      <c r="I364" s="37" t="str">
        <f t="shared" si="55"/>
        <v/>
      </c>
      <c r="J364" s="38" t="str">
        <f t="shared" si="51"/>
        <v/>
      </c>
      <c r="K364" s="53">
        <f t="shared" si="52"/>
        <v>0</v>
      </c>
      <c r="L364" s="39" t="str">
        <f t="shared" si="53"/>
        <v/>
      </c>
      <c r="M364" s="40" t="str">
        <f t="shared" si="54"/>
        <v/>
      </c>
      <c r="N364" s="40" t="str">
        <f t="shared" si="48"/>
        <v/>
      </c>
      <c r="O364" s="40" t="str">
        <f t="shared" si="49"/>
        <v/>
      </c>
      <c r="P364" s="40" t="str">
        <f t="shared" si="50"/>
        <v/>
      </c>
    </row>
    <row r="365" spans="9:16" ht="12.75" customHeight="1" x14ac:dyDescent="0.2">
      <c r="I365" s="37" t="str">
        <f t="shared" si="55"/>
        <v/>
      </c>
      <c r="J365" s="38" t="str">
        <f t="shared" si="51"/>
        <v/>
      </c>
      <c r="K365" s="53">
        <f t="shared" si="52"/>
        <v>0</v>
      </c>
      <c r="L365" s="39" t="str">
        <f t="shared" si="53"/>
        <v/>
      </c>
      <c r="M365" s="40" t="str">
        <f t="shared" si="54"/>
        <v/>
      </c>
      <c r="N365" s="40" t="str">
        <f t="shared" si="48"/>
        <v/>
      </c>
      <c r="O365" s="40" t="str">
        <f t="shared" si="49"/>
        <v/>
      </c>
      <c r="P365" s="40" t="str">
        <f t="shared" si="50"/>
        <v/>
      </c>
    </row>
    <row r="366" spans="9:16" ht="12.75" customHeight="1" x14ac:dyDescent="0.2">
      <c r="I366" s="37" t="str">
        <f t="shared" si="55"/>
        <v/>
      </c>
      <c r="J366" s="38" t="str">
        <f t="shared" si="51"/>
        <v/>
      </c>
      <c r="K366" s="53">
        <f t="shared" si="52"/>
        <v>0</v>
      </c>
      <c r="L366" s="39" t="str">
        <f t="shared" si="53"/>
        <v/>
      </c>
      <c r="M366" s="40" t="str">
        <f t="shared" si="54"/>
        <v/>
      </c>
      <c r="N366" s="40" t="str">
        <f t="shared" si="48"/>
        <v/>
      </c>
      <c r="O366" s="40" t="str">
        <f t="shared" si="49"/>
        <v/>
      </c>
      <c r="P366" s="40" t="str">
        <f t="shared" si="50"/>
        <v/>
      </c>
    </row>
    <row r="367" spans="9:16" ht="12.75" customHeight="1" x14ac:dyDescent="0.2">
      <c r="I367" s="37" t="str">
        <f t="shared" si="55"/>
        <v/>
      </c>
      <c r="J367" s="38" t="str">
        <f t="shared" si="51"/>
        <v/>
      </c>
      <c r="K367" s="53">
        <f t="shared" si="52"/>
        <v>0</v>
      </c>
      <c r="L367" s="39" t="str">
        <f t="shared" si="53"/>
        <v/>
      </c>
      <c r="M367" s="40" t="str">
        <f t="shared" si="54"/>
        <v/>
      </c>
      <c r="N367" s="40" t="str">
        <f t="shared" si="48"/>
        <v/>
      </c>
      <c r="O367" s="40" t="str">
        <f t="shared" si="49"/>
        <v/>
      </c>
      <c r="P367" s="40" t="str">
        <f t="shared" si="50"/>
        <v/>
      </c>
    </row>
    <row r="368" spans="9:16" ht="12.75" customHeight="1" x14ac:dyDescent="0.2">
      <c r="I368" s="37" t="str">
        <f t="shared" si="55"/>
        <v/>
      </c>
      <c r="J368" s="38" t="str">
        <f t="shared" si="51"/>
        <v/>
      </c>
      <c r="K368" s="53">
        <f t="shared" si="52"/>
        <v>0</v>
      </c>
      <c r="L368" s="39" t="str">
        <f t="shared" si="53"/>
        <v/>
      </c>
      <c r="M368" s="40" t="str">
        <f t="shared" si="54"/>
        <v/>
      </c>
      <c r="N368" s="40" t="str">
        <f t="shared" si="48"/>
        <v/>
      </c>
      <c r="O368" s="40" t="str">
        <f t="shared" si="49"/>
        <v/>
      </c>
      <c r="P368" s="40" t="str">
        <f t="shared" si="50"/>
        <v/>
      </c>
    </row>
    <row r="369" spans="9:16" ht="12.75" customHeight="1" x14ac:dyDescent="0.2">
      <c r="I369" s="37" t="str">
        <f t="shared" si="55"/>
        <v/>
      </c>
      <c r="J369" s="38" t="str">
        <f t="shared" si="51"/>
        <v/>
      </c>
      <c r="K369" s="53">
        <f t="shared" si="52"/>
        <v>0</v>
      </c>
      <c r="L369" s="39" t="str">
        <f t="shared" si="53"/>
        <v/>
      </c>
      <c r="M369" s="40" t="str">
        <f t="shared" si="54"/>
        <v/>
      </c>
      <c r="N369" s="40" t="str">
        <f t="shared" si="48"/>
        <v/>
      </c>
      <c r="O369" s="40" t="str">
        <f t="shared" si="49"/>
        <v/>
      </c>
      <c r="P369" s="40" t="str">
        <f t="shared" si="50"/>
        <v/>
      </c>
    </row>
    <row r="370" spans="9:16" ht="12.75" customHeight="1" x14ac:dyDescent="0.2">
      <c r="I370" s="37" t="str">
        <f t="shared" si="55"/>
        <v/>
      </c>
      <c r="J370" s="38" t="str">
        <f t="shared" si="51"/>
        <v/>
      </c>
      <c r="K370" s="53">
        <f t="shared" si="52"/>
        <v>0</v>
      </c>
      <c r="L370" s="39" t="str">
        <f t="shared" si="53"/>
        <v/>
      </c>
      <c r="M370" s="40" t="str">
        <f t="shared" si="54"/>
        <v/>
      </c>
      <c r="N370" s="40" t="str">
        <f t="shared" si="48"/>
        <v/>
      </c>
      <c r="O370" s="40" t="str">
        <f t="shared" si="49"/>
        <v/>
      </c>
      <c r="P370" s="40" t="str">
        <f t="shared" si="50"/>
        <v/>
      </c>
    </row>
    <row r="371" spans="9:16" ht="12.75" customHeight="1" x14ac:dyDescent="0.2">
      <c r="I371" s="37" t="str">
        <f t="shared" si="55"/>
        <v/>
      </c>
      <c r="J371" s="38" t="str">
        <f t="shared" si="51"/>
        <v/>
      </c>
      <c r="K371" s="53">
        <f t="shared" si="52"/>
        <v>0</v>
      </c>
      <c r="L371" s="39" t="str">
        <f t="shared" si="53"/>
        <v/>
      </c>
      <c r="M371" s="40" t="str">
        <f t="shared" si="54"/>
        <v/>
      </c>
      <c r="N371" s="40" t="str">
        <f t="shared" si="48"/>
        <v/>
      </c>
      <c r="O371" s="40" t="str">
        <f t="shared" si="49"/>
        <v/>
      </c>
      <c r="P371" s="40" t="str">
        <f t="shared" si="50"/>
        <v/>
      </c>
    </row>
    <row r="372" spans="9:16" ht="12.75" customHeight="1" x14ac:dyDescent="0.2">
      <c r="I372" s="37" t="str">
        <f t="shared" si="55"/>
        <v/>
      </c>
      <c r="J372" s="38" t="str">
        <f t="shared" si="51"/>
        <v/>
      </c>
      <c r="K372" s="53">
        <f t="shared" si="52"/>
        <v>0</v>
      </c>
      <c r="L372" s="39" t="str">
        <f t="shared" si="53"/>
        <v/>
      </c>
      <c r="M372" s="40" t="str">
        <f t="shared" si="54"/>
        <v/>
      </c>
      <c r="N372" s="40" t="str">
        <f t="shared" si="48"/>
        <v/>
      </c>
      <c r="O372" s="40" t="str">
        <f t="shared" si="49"/>
        <v/>
      </c>
      <c r="P372" s="40" t="str">
        <f t="shared" si="50"/>
        <v/>
      </c>
    </row>
    <row r="373" spans="9:16" ht="12.75" customHeight="1" x14ac:dyDescent="0.2">
      <c r="I373" s="37" t="str">
        <f t="shared" si="55"/>
        <v/>
      </c>
      <c r="J373" s="38" t="str">
        <f t="shared" si="51"/>
        <v/>
      </c>
      <c r="K373" s="53">
        <f t="shared" si="52"/>
        <v>0</v>
      </c>
      <c r="L373" s="39" t="str">
        <f t="shared" si="53"/>
        <v/>
      </c>
      <c r="M373" s="40" t="str">
        <f t="shared" si="54"/>
        <v/>
      </c>
      <c r="N373" s="40" t="str">
        <f t="shared" si="48"/>
        <v/>
      </c>
      <c r="O373" s="40" t="str">
        <f t="shared" si="49"/>
        <v/>
      </c>
      <c r="P373" s="40" t="str">
        <f t="shared" si="50"/>
        <v/>
      </c>
    </row>
    <row r="374" spans="9:16" ht="12.75" customHeight="1" x14ac:dyDescent="0.2">
      <c r="I374" s="37" t="str">
        <f t="shared" si="55"/>
        <v/>
      </c>
      <c r="J374" s="38" t="str">
        <f t="shared" si="51"/>
        <v/>
      </c>
      <c r="K374" s="53">
        <f t="shared" si="52"/>
        <v>0</v>
      </c>
      <c r="L374" s="39" t="str">
        <f t="shared" si="53"/>
        <v/>
      </c>
      <c r="M374" s="40" t="str">
        <f t="shared" si="54"/>
        <v/>
      </c>
      <c r="N374" s="40" t="str">
        <f t="shared" si="48"/>
        <v/>
      </c>
      <c r="O374" s="40" t="str">
        <f t="shared" si="49"/>
        <v/>
      </c>
      <c r="P374" s="40" t="str">
        <f t="shared" si="50"/>
        <v/>
      </c>
    </row>
    <row r="375" spans="9:16" ht="12.75" customHeight="1" x14ac:dyDescent="0.2">
      <c r="I375" s="37" t="str">
        <f t="shared" si="55"/>
        <v/>
      </c>
      <c r="J375" s="38" t="str">
        <f t="shared" si="51"/>
        <v/>
      </c>
      <c r="K375" s="53">
        <f t="shared" si="52"/>
        <v>0</v>
      </c>
      <c r="L375" s="39" t="str">
        <f t="shared" si="53"/>
        <v/>
      </c>
      <c r="M375" s="40" t="str">
        <f t="shared" si="54"/>
        <v/>
      </c>
      <c r="N375" s="40" t="str">
        <f t="shared" si="48"/>
        <v/>
      </c>
      <c r="O375" s="40" t="str">
        <f t="shared" si="49"/>
        <v/>
      </c>
      <c r="P375" s="40" t="str">
        <f t="shared" si="50"/>
        <v/>
      </c>
    </row>
    <row r="376" spans="9:16" ht="12.75" customHeight="1" x14ac:dyDescent="0.2">
      <c r="I376" s="37" t="str">
        <f t="shared" si="55"/>
        <v/>
      </c>
      <c r="J376" s="38" t="str">
        <f t="shared" si="51"/>
        <v/>
      </c>
      <c r="K376" s="53">
        <f t="shared" si="52"/>
        <v>0</v>
      </c>
      <c r="L376" s="39" t="str">
        <f t="shared" si="53"/>
        <v/>
      </c>
      <c r="M376" s="40" t="str">
        <f t="shared" si="54"/>
        <v/>
      </c>
      <c r="N376" s="40" t="str">
        <f t="shared" si="48"/>
        <v/>
      </c>
      <c r="O376" s="40" t="str">
        <f t="shared" si="49"/>
        <v/>
      </c>
      <c r="P376" s="40" t="str">
        <f t="shared" si="50"/>
        <v/>
      </c>
    </row>
    <row r="377" spans="9:16" ht="12.75" customHeight="1" x14ac:dyDescent="0.2">
      <c r="I377" s="37" t="str">
        <f t="shared" si="55"/>
        <v/>
      </c>
      <c r="J377" s="38" t="str">
        <f t="shared" si="51"/>
        <v/>
      </c>
      <c r="K377" s="53">
        <f t="shared" si="52"/>
        <v>0</v>
      </c>
      <c r="L377" s="39" t="str">
        <f t="shared" si="53"/>
        <v/>
      </c>
      <c r="M377" s="40" t="str">
        <f t="shared" si="54"/>
        <v/>
      </c>
      <c r="N377" s="40" t="str">
        <f t="shared" si="48"/>
        <v/>
      </c>
      <c r="O377" s="40" t="str">
        <f t="shared" si="49"/>
        <v/>
      </c>
      <c r="P377" s="40" t="str">
        <f t="shared" si="50"/>
        <v/>
      </c>
    </row>
    <row r="378" spans="9:16" ht="12.75" customHeight="1" x14ac:dyDescent="0.2">
      <c r="J378" s="56"/>
      <c r="K378" s="53">
        <f t="shared" si="52"/>
        <v>0</v>
      </c>
    </row>
    <row r="379" spans="9:16" ht="12.75" customHeight="1" x14ac:dyDescent="0.2">
      <c r="J379" s="56"/>
      <c r="K379" s="53">
        <f t="shared" si="52"/>
        <v>0</v>
      </c>
    </row>
    <row r="380" spans="9:16" ht="12.75" customHeight="1" x14ac:dyDescent="0.2">
      <c r="J380" s="56"/>
      <c r="K380" s="53">
        <f t="shared" si="52"/>
        <v>0</v>
      </c>
    </row>
    <row r="381" spans="9:16" ht="12.75" customHeight="1" x14ac:dyDescent="0.2">
      <c r="J381" s="56"/>
      <c r="K381" s="53">
        <f t="shared" si="52"/>
        <v>0</v>
      </c>
    </row>
    <row r="382" spans="9:16" ht="12.75" customHeight="1" x14ac:dyDescent="0.2">
      <c r="J382" s="56"/>
      <c r="K382" s="53">
        <f t="shared" si="52"/>
        <v>0</v>
      </c>
    </row>
    <row r="383" spans="9:16" ht="12.75" customHeight="1" x14ac:dyDescent="0.2">
      <c r="J383" s="56"/>
      <c r="K383" s="53">
        <f t="shared" si="52"/>
        <v>0</v>
      </c>
    </row>
    <row r="384" spans="9:16" ht="12.75" customHeight="1" x14ac:dyDescent="0.2">
      <c r="J384" s="56"/>
      <c r="K384" s="53">
        <f t="shared" si="52"/>
        <v>0</v>
      </c>
    </row>
    <row r="385" spans="10:11" ht="12.75" customHeight="1" x14ac:dyDescent="0.2">
      <c r="J385" s="56"/>
      <c r="K385" s="53">
        <f t="shared" si="52"/>
        <v>0</v>
      </c>
    </row>
    <row r="386" spans="10:11" ht="12.75" customHeight="1" x14ac:dyDescent="0.2">
      <c r="J386" s="56"/>
      <c r="K386" s="53">
        <f t="shared" si="52"/>
        <v>0</v>
      </c>
    </row>
    <row r="387" spans="10:11" ht="12.75" customHeight="1" x14ac:dyDescent="0.2">
      <c r="J387" s="56"/>
      <c r="K387" s="53">
        <f t="shared" si="52"/>
        <v>0</v>
      </c>
    </row>
    <row r="388" spans="10:11" ht="12.75" customHeight="1" x14ac:dyDescent="0.2">
      <c r="J388" s="56"/>
      <c r="K388" s="53">
        <f t="shared" si="52"/>
        <v>0</v>
      </c>
    </row>
    <row r="389" spans="10:11" ht="12.75" customHeight="1" x14ac:dyDescent="0.2">
      <c r="J389" s="56"/>
      <c r="K389" s="53">
        <f t="shared" si="52"/>
        <v>0</v>
      </c>
    </row>
    <row r="390" spans="10:11" ht="12.75" customHeight="1" x14ac:dyDescent="0.2">
      <c r="J390" s="56"/>
      <c r="K390" s="53">
        <f t="shared" si="52"/>
        <v>0</v>
      </c>
    </row>
    <row r="391" spans="10:11" ht="12.75" customHeight="1" x14ac:dyDescent="0.2">
      <c r="J391" s="56"/>
      <c r="K391" s="53">
        <f t="shared" si="52"/>
        <v>0</v>
      </c>
    </row>
    <row r="392" spans="10:11" ht="12.75" customHeight="1" x14ac:dyDescent="0.2">
      <c r="J392" s="53"/>
      <c r="K392" s="53">
        <f t="shared" si="52"/>
        <v>0</v>
      </c>
    </row>
    <row r="393" spans="10:11" ht="12.75" customHeight="1" x14ac:dyDescent="0.2">
      <c r="J393" s="53"/>
      <c r="K393" s="53">
        <f t="shared" si="52"/>
        <v>0</v>
      </c>
    </row>
    <row r="394" spans="10:11" ht="12.75" customHeight="1" x14ac:dyDescent="0.2">
      <c r="J394" s="53"/>
      <c r="K394" s="53">
        <f t="shared" si="52"/>
        <v>0</v>
      </c>
    </row>
    <row r="395" spans="10:11" ht="12.75" customHeight="1" x14ac:dyDescent="0.2">
      <c r="J395" s="53"/>
      <c r="K395" s="53">
        <f t="shared" si="52"/>
        <v>0</v>
      </c>
    </row>
    <row r="396" spans="10:11" ht="12.75" customHeight="1" x14ac:dyDescent="0.2">
      <c r="J396" s="53"/>
      <c r="K396" s="53">
        <f t="shared" si="52"/>
        <v>0</v>
      </c>
    </row>
    <row r="397" spans="10:11" ht="12.75" customHeight="1" x14ac:dyDescent="0.2">
      <c r="J397" s="53"/>
      <c r="K397" s="53">
        <f t="shared" si="52"/>
        <v>0</v>
      </c>
    </row>
    <row r="398" spans="10:11" ht="12.75" customHeight="1" x14ac:dyDescent="0.2">
      <c r="J398" s="53"/>
      <c r="K398" s="53">
        <f t="shared" si="52"/>
        <v>0</v>
      </c>
    </row>
    <row r="399" spans="10:11" ht="12.75" customHeight="1" x14ac:dyDescent="0.2">
      <c r="J399" s="53"/>
      <c r="K399" s="53">
        <f t="shared" si="52"/>
        <v>0</v>
      </c>
    </row>
    <row r="400" spans="10:11" ht="12.75" customHeight="1" x14ac:dyDescent="0.2">
      <c r="J400" s="53"/>
      <c r="K400" s="53">
        <f t="shared" si="52"/>
        <v>0</v>
      </c>
    </row>
    <row r="401" spans="10:11" ht="12.75" customHeight="1" x14ac:dyDescent="0.2">
      <c r="J401" s="53"/>
      <c r="K401" s="53">
        <f t="shared" si="52"/>
        <v>0</v>
      </c>
    </row>
    <row r="402" spans="10:11" ht="12.75" customHeight="1" x14ac:dyDescent="0.2">
      <c r="J402" s="53"/>
      <c r="K402" s="53">
        <f t="shared" si="52"/>
        <v>0</v>
      </c>
    </row>
    <row r="403" spans="10:11" ht="12.75" customHeight="1" x14ac:dyDescent="0.2">
      <c r="J403" s="53"/>
      <c r="K403" s="53">
        <f t="shared" ref="K403:K466" si="56">IF(J404="",0,J404)</f>
        <v>0</v>
      </c>
    </row>
    <row r="404" spans="10:11" ht="12.75" customHeight="1" x14ac:dyDescent="0.2">
      <c r="J404" s="53"/>
      <c r="K404" s="53">
        <f t="shared" si="56"/>
        <v>0</v>
      </c>
    </row>
    <row r="405" spans="10:11" ht="12.75" customHeight="1" x14ac:dyDescent="0.2">
      <c r="J405" s="53"/>
      <c r="K405" s="53">
        <f t="shared" si="56"/>
        <v>0</v>
      </c>
    </row>
    <row r="406" spans="10:11" ht="12.75" customHeight="1" x14ac:dyDescent="0.2">
      <c r="J406" s="53"/>
      <c r="K406" s="53">
        <f t="shared" si="56"/>
        <v>0</v>
      </c>
    </row>
    <row r="407" spans="10:11" ht="12.75" customHeight="1" x14ac:dyDescent="0.2">
      <c r="J407" s="53"/>
      <c r="K407" s="53">
        <f t="shared" si="56"/>
        <v>0</v>
      </c>
    </row>
    <row r="408" spans="10:11" ht="12.75" customHeight="1" x14ac:dyDescent="0.2">
      <c r="J408" s="53"/>
      <c r="K408" s="53">
        <f t="shared" si="56"/>
        <v>0</v>
      </c>
    </row>
    <row r="409" spans="10:11" ht="12.75" customHeight="1" x14ac:dyDescent="0.2">
      <c r="J409" s="53"/>
      <c r="K409" s="53">
        <f t="shared" si="56"/>
        <v>0</v>
      </c>
    </row>
    <row r="410" spans="10:11" ht="12.75" customHeight="1" x14ac:dyDescent="0.2">
      <c r="J410" s="53"/>
      <c r="K410" s="53">
        <f t="shared" si="56"/>
        <v>0</v>
      </c>
    </row>
    <row r="411" spans="10:11" ht="12.75" customHeight="1" x14ac:dyDescent="0.2">
      <c r="J411" s="53"/>
      <c r="K411" s="53">
        <f t="shared" si="56"/>
        <v>0</v>
      </c>
    </row>
    <row r="412" spans="10:11" ht="12.75" customHeight="1" x14ac:dyDescent="0.2">
      <c r="J412" s="53"/>
      <c r="K412" s="53">
        <f t="shared" si="56"/>
        <v>0</v>
      </c>
    </row>
    <row r="413" spans="10:11" ht="12.75" customHeight="1" x14ac:dyDescent="0.2">
      <c r="J413" s="53"/>
      <c r="K413" s="53">
        <f t="shared" si="56"/>
        <v>0</v>
      </c>
    </row>
    <row r="414" spans="10:11" ht="12.75" customHeight="1" x14ac:dyDescent="0.2">
      <c r="J414" s="53"/>
      <c r="K414" s="53">
        <f t="shared" si="56"/>
        <v>0</v>
      </c>
    </row>
    <row r="415" spans="10:11" ht="12.75" customHeight="1" x14ac:dyDescent="0.2">
      <c r="J415" s="53"/>
      <c r="K415" s="53">
        <f t="shared" si="56"/>
        <v>0</v>
      </c>
    </row>
    <row r="416" spans="10:11" ht="12.75" customHeight="1" x14ac:dyDescent="0.2">
      <c r="J416" s="53"/>
      <c r="K416" s="53">
        <f t="shared" si="56"/>
        <v>0</v>
      </c>
    </row>
    <row r="417" spans="10:11" ht="12.75" customHeight="1" x14ac:dyDescent="0.2">
      <c r="J417" s="53"/>
      <c r="K417" s="53">
        <f t="shared" si="56"/>
        <v>0</v>
      </c>
    </row>
    <row r="418" spans="10:11" ht="12.75" customHeight="1" x14ac:dyDescent="0.2">
      <c r="J418" s="53"/>
      <c r="K418" s="53">
        <f t="shared" si="56"/>
        <v>0</v>
      </c>
    </row>
    <row r="419" spans="10:11" ht="12.75" customHeight="1" x14ac:dyDescent="0.2">
      <c r="J419" s="53"/>
      <c r="K419" s="53">
        <f t="shared" si="56"/>
        <v>0</v>
      </c>
    </row>
    <row r="420" spans="10:11" ht="12.75" customHeight="1" x14ac:dyDescent="0.2">
      <c r="J420" s="53"/>
      <c r="K420" s="53">
        <f t="shared" si="56"/>
        <v>0</v>
      </c>
    </row>
    <row r="421" spans="10:11" ht="12.75" customHeight="1" x14ac:dyDescent="0.2">
      <c r="J421" s="53"/>
      <c r="K421" s="53">
        <f t="shared" si="56"/>
        <v>0</v>
      </c>
    </row>
    <row r="422" spans="10:11" ht="12.75" customHeight="1" x14ac:dyDescent="0.2">
      <c r="J422" s="53"/>
      <c r="K422" s="53">
        <f t="shared" si="56"/>
        <v>0</v>
      </c>
    </row>
    <row r="423" spans="10:11" ht="12.75" customHeight="1" x14ac:dyDescent="0.2">
      <c r="J423" s="53"/>
      <c r="K423" s="53">
        <f t="shared" si="56"/>
        <v>0</v>
      </c>
    </row>
    <row r="424" spans="10:11" ht="12.75" customHeight="1" x14ac:dyDescent="0.2">
      <c r="J424" s="53"/>
      <c r="K424" s="53">
        <f t="shared" si="56"/>
        <v>0</v>
      </c>
    </row>
    <row r="425" spans="10:11" ht="12.75" customHeight="1" x14ac:dyDescent="0.2">
      <c r="J425" s="53"/>
      <c r="K425" s="53">
        <f t="shared" si="56"/>
        <v>0</v>
      </c>
    </row>
    <row r="426" spans="10:11" ht="12.75" customHeight="1" x14ac:dyDescent="0.2">
      <c r="J426" s="53"/>
      <c r="K426" s="53">
        <f t="shared" si="56"/>
        <v>0</v>
      </c>
    </row>
    <row r="427" spans="10:11" ht="12.75" customHeight="1" x14ac:dyDescent="0.2">
      <c r="J427" s="53"/>
      <c r="K427" s="53">
        <f t="shared" si="56"/>
        <v>0</v>
      </c>
    </row>
    <row r="428" spans="10:11" ht="12.75" customHeight="1" x14ac:dyDescent="0.2">
      <c r="J428" s="53"/>
      <c r="K428" s="53">
        <f t="shared" si="56"/>
        <v>0</v>
      </c>
    </row>
    <row r="429" spans="10:11" ht="12.75" customHeight="1" x14ac:dyDescent="0.2">
      <c r="J429" s="53"/>
      <c r="K429" s="53">
        <f t="shared" si="56"/>
        <v>0</v>
      </c>
    </row>
    <row r="430" spans="10:11" ht="12.75" customHeight="1" x14ac:dyDescent="0.2">
      <c r="J430" s="53"/>
      <c r="K430" s="53">
        <f t="shared" si="56"/>
        <v>0</v>
      </c>
    </row>
    <row r="431" spans="10:11" ht="12.75" customHeight="1" x14ac:dyDescent="0.2">
      <c r="J431" s="53"/>
      <c r="K431" s="53">
        <f t="shared" si="56"/>
        <v>0</v>
      </c>
    </row>
    <row r="432" spans="10:11" ht="12.75" customHeight="1" x14ac:dyDescent="0.2">
      <c r="J432" s="53"/>
      <c r="K432" s="53">
        <f t="shared" si="56"/>
        <v>0</v>
      </c>
    </row>
    <row r="433" spans="10:11" ht="12.75" customHeight="1" x14ac:dyDescent="0.2">
      <c r="J433" s="53"/>
      <c r="K433" s="53">
        <f t="shared" si="56"/>
        <v>0</v>
      </c>
    </row>
    <row r="434" spans="10:11" ht="12.75" customHeight="1" x14ac:dyDescent="0.2">
      <c r="J434" s="53"/>
      <c r="K434" s="53">
        <f t="shared" si="56"/>
        <v>0</v>
      </c>
    </row>
    <row r="435" spans="10:11" ht="12.75" customHeight="1" x14ac:dyDescent="0.2">
      <c r="J435" s="53"/>
      <c r="K435" s="53">
        <f t="shared" si="56"/>
        <v>0</v>
      </c>
    </row>
    <row r="436" spans="10:11" ht="12.75" customHeight="1" x14ac:dyDescent="0.2">
      <c r="J436" s="53"/>
      <c r="K436" s="53">
        <f t="shared" si="56"/>
        <v>0</v>
      </c>
    </row>
    <row r="437" spans="10:11" ht="12.75" customHeight="1" x14ac:dyDescent="0.2">
      <c r="J437" s="53"/>
      <c r="K437" s="53">
        <f t="shared" si="56"/>
        <v>0</v>
      </c>
    </row>
    <row r="438" spans="10:11" ht="12.75" customHeight="1" x14ac:dyDescent="0.2">
      <c r="J438" s="53"/>
      <c r="K438" s="53">
        <f t="shared" si="56"/>
        <v>0</v>
      </c>
    </row>
    <row r="439" spans="10:11" ht="12.75" customHeight="1" x14ac:dyDescent="0.2">
      <c r="J439" s="53"/>
      <c r="K439" s="53">
        <f t="shared" si="56"/>
        <v>0</v>
      </c>
    </row>
    <row r="440" spans="10:11" ht="12.75" customHeight="1" x14ac:dyDescent="0.2">
      <c r="J440" s="53"/>
      <c r="K440" s="53">
        <f t="shared" si="56"/>
        <v>0</v>
      </c>
    </row>
    <row r="441" spans="10:11" ht="12.75" customHeight="1" x14ac:dyDescent="0.2">
      <c r="J441" s="53"/>
      <c r="K441" s="53">
        <f t="shared" si="56"/>
        <v>0</v>
      </c>
    </row>
    <row r="442" spans="10:11" ht="12.75" customHeight="1" x14ac:dyDescent="0.2">
      <c r="J442" s="53"/>
      <c r="K442" s="53">
        <f t="shared" si="56"/>
        <v>0</v>
      </c>
    </row>
    <row r="443" spans="10:11" ht="12.75" customHeight="1" x14ac:dyDescent="0.2">
      <c r="J443" s="53"/>
      <c r="K443" s="53">
        <f t="shared" si="56"/>
        <v>0</v>
      </c>
    </row>
    <row r="444" spans="10:11" ht="12.75" customHeight="1" x14ac:dyDescent="0.2">
      <c r="J444" s="53"/>
      <c r="K444" s="53">
        <f t="shared" si="56"/>
        <v>0</v>
      </c>
    </row>
    <row r="445" spans="10:11" ht="12.75" customHeight="1" x14ac:dyDescent="0.2">
      <c r="J445" s="53"/>
      <c r="K445" s="53">
        <f t="shared" si="56"/>
        <v>0</v>
      </c>
    </row>
    <row r="446" spans="10:11" ht="12.75" customHeight="1" x14ac:dyDescent="0.2">
      <c r="J446" s="53"/>
      <c r="K446" s="53">
        <f t="shared" si="56"/>
        <v>0</v>
      </c>
    </row>
    <row r="447" spans="10:11" ht="12.75" customHeight="1" x14ac:dyDescent="0.2">
      <c r="J447" s="53"/>
      <c r="K447" s="53">
        <f t="shared" si="56"/>
        <v>0</v>
      </c>
    </row>
    <row r="448" spans="10:11" ht="12.75" customHeight="1" x14ac:dyDescent="0.2">
      <c r="J448" s="53"/>
      <c r="K448" s="53">
        <f t="shared" si="56"/>
        <v>0</v>
      </c>
    </row>
    <row r="449" spans="10:11" ht="12.75" customHeight="1" x14ac:dyDescent="0.2">
      <c r="J449" s="53"/>
      <c r="K449" s="53">
        <f t="shared" si="56"/>
        <v>0</v>
      </c>
    </row>
    <row r="450" spans="10:11" ht="12.75" customHeight="1" x14ac:dyDescent="0.2">
      <c r="J450" s="53"/>
      <c r="K450" s="53">
        <f t="shared" si="56"/>
        <v>0</v>
      </c>
    </row>
    <row r="451" spans="10:11" ht="12.75" customHeight="1" x14ac:dyDescent="0.2">
      <c r="J451" s="53"/>
      <c r="K451" s="53">
        <f t="shared" si="56"/>
        <v>0</v>
      </c>
    </row>
    <row r="452" spans="10:11" ht="12.75" customHeight="1" x14ac:dyDescent="0.2">
      <c r="J452" s="53"/>
      <c r="K452" s="53">
        <f t="shared" si="56"/>
        <v>0</v>
      </c>
    </row>
    <row r="453" spans="10:11" ht="12.75" customHeight="1" x14ac:dyDescent="0.2">
      <c r="J453" s="53"/>
      <c r="K453" s="53">
        <f t="shared" si="56"/>
        <v>0</v>
      </c>
    </row>
    <row r="454" spans="10:11" ht="12.75" customHeight="1" x14ac:dyDescent="0.2">
      <c r="J454" s="53"/>
      <c r="K454" s="53">
        <f t="shared" si="56"/>
        <v>0</v>
      </c>
    </row>
    <row r="455" spans="10:11" ht="12.75" customHeight="1" x14ac:dyDescent="0.2">
      <c r="J455" s="53"/>
      <c r="K455" s="53">
        <f t="shared" si="56"/>
        <v>0</v>
      </c>
    </row>
    <row r="456" spans="10:11" ht="12.75" customHeight="1" x14ac:dyDescent="0.2">
      <c r="J456" s="53"/>
      <c r="K456" s="53">
        <f t="shared" si="56"/>
        <v>0</v>
      </c>
    </row>
    <row r="457" spans="10:11" ht="12.75" customHeight="1" x14ac:dyDescent="0.2">
      <c r="J457" s="53"/>
      <c r="K457" s="53">
        <f t="shared" si="56"/>
        <v>0</v>
      </c>
    </row>
    <row r="458" spans="10:11" ht="12.75" customHeight="1" x14ac:dyDescent="0.2">
      <c r="J458" s="53"/>
      <c r="K458" s="53">
        <f t="shared" si="56"/>
        <v>0</v>
      </c>
    </row>
    <row r="459" spans="10:11" ht="12.75" customHeight="1" x14ac:dyDescent="0.2">
      <c r="J459" s="53"/>
      <c r="K459" s="53">
        <f t="shared" si="56"/>
        <v>0</v>
      </c>
    </row>
    <row r="460" spans="10:11" ht="12.75" customHeight="1" x14ac:dyDescent="0.2">
      <c r="J460" s="53"/>
      <c r="K460" s="53">
        <f t="shared" si="56"/>
        <v>0</v>
      </c>
    </row>
    <row r="461" spans="10:11" ht="12.75" customHeight="1" x14ac:dyDescent="0.2">
      <c r="J461" s="53"/>
      <c r="K461" s="53">
        <f t="shared" si="56"/>
        <v>0</v>
      </c>
    </row>
    <row r="462" spans="10:11" ht="12.75" customHeight="1" x14ac:dyDescent="0.2">
      <c r="J462" s="53"/>
      <c r="K462" s="53">
        <f t="shared" si="56"/>
        <v>0</v>
      </c>
    </row>
    <row r="463" spans="10:11" ht="12.75" customHeight="1" x14ac:dyDescent="0.2">
      <c r="J463" s="53"/>
      <c r="K463" s="53">
        <f t="shared" si="56"/>
        <v>0</v>
      </c>
    </row>
    <row r="464" spans="10:11" ht="12.75" customHeight="1" x14ac:dyDescent="0.2">
      <c r="J464" s="53"/>
      <c r="K464" s="53">
        <f t="shared" si="56"/>
        <v>0</v>
      </c>
    </row>
    <row r="465" spans="10:11" ht="12.75" customHeight="1" x14ac:dyDescent="0.2">
      <c r="J465" s="53"/>
      <c r="K465" s="53">
        <f t="shared" si="56"/>
        <v>0</v>
      </c>
    </row>
    <row r="466" spans="10:11" ht="12.75" customHeight="1" x14ac:dyDescent="0.2">
      <c r="J466" s="53"/>
      <c r="K466" s="53">
        <f t="shared" si="56"/>
        <v>0</v>
      </c>
    </row>
    <row r="467" spans="10:11" ht="12.75" customHeight="1" x14ac:dyDescent="0.2">
      <c r="J467" s="53"/>
      <c r="K467" s="53">
        <f t="shared" ref="K467:K530" si="57">IF(J468="",0,J468)</f>
        <v>0</v>
      </c>
    </row>
    <row r="468" spans="10:11" ht="12.75" customHeight="1" x14ac:dyDescent="0.2">
      <c r="J468" s="53"/>
      <c r="K468" s="53">
        <f t="shared" si="57"/>
        <v>0</v>
      </c>
    </row>
    <row r="469" spans="10:11" ht="12.75" customHeight="1" x14ac:dyDescent="0.2">
      <c r="J469" s="53"/>
      <c r="K469" s="53">
        <f t="shared" si="57"/>
        <v>0</v>
      </c>
    </row>
    <row r="470" spans="10:11" ht="12.75" customHeight="1" x14ac:dyDescent="0.2">
      <c r="J470" s="53"/>
      <c r="K470" s="53">
        <f t="shared" si="57"/>
        <v>0</v>
      </c>
    </row>
    <row r="471" spans="10:11" ht="12.75" customHeight="1" x14ac:dyDescent="0.2">
      <c r="J471" s="53"/>
      <c r="K471" s="53">
        <f t="shared" si="57"/>
        <v>0</v>
      </c>
    </row>
    <row r="472" spans="10:11" ht="12.75" customHeight="1" x14ac:dyDescent="0.2">
      <c r="J472" s="53"/>
      <c r="K472" s="53">
        <f t="shared" si="57"/>
        <v>0</v>
      </c>
    </row>
    <row r="473" spans="10:11" ht="12.75" customHeight="1" x14ac:dyDescent="0.2">
      <c r="J473" s="53"/>
      <c r="K473" s="53">
        <f t="shared" si="57"/>
        <v>0</v>
      </c>
    </row>
    <row r="474" spans="10:11" ht="12.75" customHeight="1" x14ac:dyDescent="0.2">
      <c r="J474" s="53"/>
      <c r="K474" s="53">
        <f t="shared" si="57"/>
        <v>0</v>
      </c>
    </row>
    <row r="475" spans="10:11" ht="12.75" customHeight="1" x14ac:dyDescent="0.2">
      <c r="J475" s="53"/>
      <c r="K475" s="53">
        <f t="shared" si="57"/>
        <v>0</v>
      </c>
    </row>
    <row r="476" spans="10:11" ht="12.75" customHeight="1" x14ac:dyDescent="0.2">
      <c r="J476" s="53"/>
      <c r="K476" s="53">
        <f t="shared" si="57"/>
        <v>0</v>
      </c>
    </row>
    <row r="477" spans="10:11" ht="12.75" customHeight="1" x14ac:dyDescent="0.2">
      <c r="J477" s="53"/>
      <c r="K477" s="53">
        <f t="shared" si="57"/>
        <v>0</v>
      </c>
    </row>
    <row r="478" spans="10:11" ht="12.75" customHeight="1" x14ac:dyDescent="0.2">
      <c r="J478" s="53"/>
      <c r="K478" s="53">
        <f t="shared" si="57"/>
        <v>0</v>
      </c>
    </row>
    <row r="479" spans="10:11" ht="12.75" customHeight="1" x14ac:dyDescent="0.2">
      <c r="J479" s="53"/>
      <c r="K479" s="53">
        <f t="shared" si="57"/>
        <v>0</v>
      </c>
    </row>
    <row r="480" spans="10:11" ht="12.75" customHeight="1" x14ac:dyDescent="0.2">
      <c r="J480" s="53"/>
      <c r="K480" s="53">
        <f t="shared" si="57"/>
        <v>0</v>
      </c>
    </row>
    <row r="481" spans="10:11" ht="12.75" customHeight="1" x14ac:dyDescent="0.2">
      <c r="J481" s="53"/>
      <c r="K481" s="53">
        <f t="shared" si="57"/>
        <v>0</v>
      </c>
    </row>
    <row r="482" spans="10:11" ht="12.75" customHeight="1" x14ac:dyDescent="0.2">
      <c r="J482" s="53"/>
      <c r="K482" s="53">
        <f t="shared" si="57"/>
        <v>0</v>
      </c>
    </row>
    <row r="483" spans="10:11" ht="12.75" customHeight="1" x14ac:dyDescent="0.2">
      <c r="J483" s="53"/>
      <c r="K483" s="53">
        <f t="shared" si="57"/>
        <v>0</v>
      </c>
    </row>
    <row r="484" spans="10:11" ht="12.75" customHeight="1" x14ac:dyDescent="0.2">
      <c r="J484" s="53"/>
      <c r="K484" s="53">
        <f t="shared" si="57"/>
        <v>0</v>
      </c>
    </row>
    <row r="485" spans="10:11" ht="12.75" customHeight="1" x14ac:dyDescent="0.2">
      <c r="J485" s="53"/>
      <c r="K485" s="53">
        <f t="shared" si="57"/>
        <v>0</v>
      </c>
    </row>
    <row r="486" spans="10:11" ht="12.75" customHeight="1" x14ac:dyDescent="0.2">
      <c r="J486" s="53"/>
      <c r="K486" s="53">
        <f t="shared" si="57"/>
        <v>0</v>
      </c>
    </row>
    <row r="487" spans="10:11" ht="12.75" customHeight="1" x14ac:dyDescent="0.2">
      <c r="J487" s="53"/>
      <c r="K487" s="53">
        <f t="shared" si="57"/>
        <v>0</v>
      </c>
    </row>
    <row r="488" spans="10:11" ht="12.75" customHeight="1" x14ac:dyDescent="0.2">
      <c r="J488" s="53"/>
      <c r="K488" s="53">
        <f t="shared" si="57"/>
        <v>0</v>
      </c>
    </row>
    <row r="489" spans="10:11" ht="12.75" customHeight="1" x14ac:dyDescent="0.2">
      <c r="J489" s="53"/>
      <c r="K489" s="53">
        <f t="shared" si="57"/>
        <v>0</v>
      </c>
    </row>
    <row r="490" spans="10:11" ht="12.75" customHeight="1" x14ac:dyDescent="0.2">
      <c r="J490" s="53"/>
      <c r="K490" s="53">
        <f t="shared" si="57"/>
        <v>0</v>
      </c>
    </row>
    <row r="491" spans="10:11" ht="12.75" customHeight="1" x14ac:dyDescent="0.2">
      <c r="J491" s="53"/>
      <c r="K491" s="53">
        <f t="shared" si="57"/>
        <v>0</v>
      </c>
    </row>
    <row r="492" spans="10:11" ht="12.75" customHeight="1" x14ac:dyDescent="0.2">
      <c r="J492" s="53"/>
      <c r="K492" s="53">
        <f t="shared" si="57"/>
        <v>0</v>
      </c>
    </row>
    <row r="493" spans="10:11" ht="12.75" customHeight="1" x14ac:dyDescent="0.2">
      <c r="J493" s="53"/>
      <c r="K493" s="53">
        <f t="shared" si="57"/>
        <v>0</v>
      </c>
    </row>
    <row r="494" spans="10:11" ht="12.75" customHeight="1" x14ac:dyDescent="0.2">
      <c r="J494" s="53"/>
      <c r="K494" s="53">
        <f t="shared" si="57"/>
        <v>0</v>
      </c>
    </row>
    <row r="495" spans="10:11" ht="12.75" customHeight="1" x14ac:dyDescent="0.2">
      <c r="J495" s="53"/>
      <c r="K495" s="53">
        <f t="shared" si="57"/>
        <v>0</v>
      </c>
    </row>
    <row r="496" spans="10:11" ht="12.75" customHeight="1" x14ac:dyDescent="0.2">
      <c r="J496" s="53"/>
      <c r="K496" s="53">
        <f t="shared" si="57"/>
        <v>0</v>
      </c>
    </row>
    <row r="497" spans="10:11" ht="12.75" customHeight="1" x14ac:dyDescent="0.2">
      <c r="J497" s="53"/>
      <c r="K497" s="53">
        <f t="shared" si="57"/>
        <v>0</v>
      </c>
    </row>
    <row r="498" spans="10:11" ht="12.75" customHeight="1" x14ac:dyDescent="0.2">
      <c r="J498" s="53"/>
      <c r="K498" s="53">
        <f t="shared" si="57"/>
        <v>0</v>
      </c>
    </row>
    <row r="499" spans="10:11" ht="12.75" customHeight="1" x14ac:dyDescent="0.2">
      <c r="J499" s="53"/>
      <c r="K499" s="53">
        <f t="shared" si="57"/>
        <v>0</v>
      </c>
    </row>
    <row r="500" spans="10:11" ht="12.75" customHeight="1" x14ac:dyDescent="0.2">
      <c r="J500" s="53"/>
      <c r="K500" s="53">
        <f t="shared" si="57"/>
        <v>0</v>
      </c>
    </row>
    <row r="501" spans="10:11" ht="12.75" customHeight="1" x14ac:dyDescent="0.2">
      <c r="J501" s="53"/>
      <c r="K501" s="53">
        <f t="shared" si="57"/>
        <v>0</v>
      </c>
    </row>
    <row r="502" spans="10:11" ht="12.75" customHeight="1" x14ac:dyDescent="0.2">
      <c r="J502" s="53"/>
      <c r="K502" s="53">
        <f t="shared" si="57"/>
        <v>0</v>
      </c>
    </row>
    <row r="503" spans="10:11" ht="12.75" customHeight="1" x14ac:dyDescent="0.2">
      <c r="J503" s="53"/>
      <c r="K503" s="53">
        <f t="shared" si="57"/>
        <v>0</v>
      </c>
    </row>
    <row r="504" spans="10:11" ht="12.75" customHeight="1" x14ac:dyDescent="0.2">
      <c r="J504" s="53"/>
      <c r="K504" s="53">
        <f t="shared" si="57"/>
        <v>0</v>
      </c>
    </row>
    <row r="505" spans="10:11" ht="12.75" customHeight="1" x14ac:dyDescent="0.2">
      <c r="J505" s="53"/>
      <c r="K505" s="53">
        <f t="shared" si="57"/>
        <v>0</v>
      </c>
    </row>
    <row r="506" spans="10:11" ht="12.75" customHeight="1" x14ac:dyDescent="0.2">
      <c r="J506" s="53"/>
      <c r="K506" s="53">
        <f t="shared" si="57"/>
        <v>0</v>
      </c>
    </row>
    <row r="507" spans="10:11" ht="12.75" customHeight="1" x14ac:dyDescent="0.2">
      <c r="J507" s="53"/>
      <c r="K507" s="53">
        <f t="shared" si="57"/>
        <v>0</v>
      </c>
    </row>
    <row r="508" spans="10:11" ht="12.75" customHeight="1" x14ac:dyDescent="0.2">
      <c r="J508" s="53"/>
      <c r="K508" s="53">
        <f t="shared" si="57"/>
        <v>0</v>
      </c>
    </row>
    <row r="509" spans="10:11" ht="12.75" customHeight="1" x14ac:dyDescent="0.2">
      <c r="J509" s="53"/>
      <c r="K509" s="53">
        <f t="shared" si="57"/>
        <v>0</v>
      </c>
    </row>
    <row r="510" spans="10:11" ht="12.75" customHeight="1" x14ac:dyDescent="0.2">
      <c r="J510" s="53"/>
      <c r="K510" s="53">
        <f t="shared" si="57"/>
        <v>0</v>
      </c>
    </row>
    <row r="511" spans="10:11" ht="12.75" customHeight="1" x14ac:dyDescent="0.2">
      <c r="J511" s="53"/>
      <c r="K511" s="53">
        <f t="shared" si="57"/>
        <v>0</v>
      </c>
    </row>
    <row r="512" spans="10:11" ht="12.75" customHeight="1" x14ac:dyDescent="0.2">
      <c r="J512" s="53"/>
      <c r="K512" s="53">
        <f t="shared" si="57"/>
        <v>0</v>
      </c>
    </row>
    <row r="513" spans="10:11" ht="12.75" customHeight="1" x14ac:dyDescent="0.2">
      <c r="J513" s="53"/>
      <c r="K513" s="53">
        <f t="shared" si="57"/>
        <v>0</v>
      </c>
    </row>
    <row r="514" spans="10:11" ht="12.75" customHeight="1" x14ac:dyDescent="0.2">
      <c r="J514" s="53"/>
      <c r="K514" s="53">
        <f t="shared" si="57"/>
        <v>0</v>
      </c>
    </row>
    <row r="515" spans="10:11" ht="12.75" customHeight="1" x14ac:dyDescent="0.2">
      <c r="J515" s="53"/>
      <c r="K515" s="53">
        <f t="shared" si="57"/>
        <v>0</v>
      </c>
    </row>
    <row r="516" spans="10:11" ht="12.75" customHeight="1" x14ac:dyDescent="0.2">
      <c r="J516" s="53"/>
      <c r="K516" s="53">
        <f t="shared" si="57"/>
        <v>0</v>
      </c>
    </row>
    <row r="517" spans="10:11" ht="12.75" customHeight="1" x14ac:dyDescent="0.2">
      <c r="J517" s="53"/>
      <c r="K517" s="53">
        <f t="shared" si="57"/>
        <v>0</v>
      </c>
    </row>
    <row r="518" spans="10:11" ht="12.75" customHeight="1" x14ac:dyDescent="0.2">
      <c r="J518" s="53"/>
      <c r="K518" s="53">
        <f t="shared" si="57"/>
        <v>0</v>
      </c>
    </row>
    <row r="519" spans="10:11" ht="12.75" customHeight="1" x14ac:dyDescent="0.2">
      <c r="J519" s="53"/>
      <c r="K519" s="53">
        <f t="shared" si="57"/>
        <v>0</v>
      </c>
    </row>
    <row r="520" spans="10:11" ht="12.75" customHeight="1" x14ac:dyDescent="0.2">
      <c r="J520" s="53"/>
      <c r="K520" s="53">
        <f t="shared" si="57"/>
        <v>0</v>
      </c>
    </row>
    <row r="521" spans="10:11" ht="12.75" customHeight="1" x14ac:dyDescent="0.2">
      <c r="J521" s="53"/>
      <c r="K521" s="53">
        <f t="shared" si="57"/>
        <v>0</v>
      </c>
    </row>
    <row r="522" spans="10:11" ht="12.75" customHeight="1" x14ac:dyDescent="0.2">
      <c r="J522" s="53"/>
      <c r="K522" s="53">
        <f t="shared" si="57"/>
        <v>0</v>
      </c>
    </row>
    <row r="523" spans="10:11" ht="12.75" customHeight="1" x14ac:dyDescent="0.2">
      <c r="J523" s="53"/>
      <c r="K523" s="53">
        <f t="shared" si="57"/>
        <v>0</v>
      </c>
    </row>
    <row r="524" spans="10:11" ht="12.75" customHeight="1" x14ac:dyDescent="0.2">
      <c r="J524" s="53"/>
      <c r="K524" s="53">
        <f t="shared" si="57"/>
        <v>0</v>
      </c>
    </row>
    <row r="525" spans="10:11" ht="12.75" customHeight="1" x14ac:dyDescent="0.2">
      <c r="J525" s="53"/>
      <c r="K525" s="53">
        <f t="shared" si="57"/>
        <v>0</v>
      </c>
    </row>
    <row r="526" spans="10:11" ht="12.75" customHeight="1" x14ac:dyDescent="0.2">
      <c r="J526" s="53"/>
      <c r="K526" s="53">
        <f t="shared" si="57"/>
        <v>0</v>
      </c>
    </row>
    <row r="527" spans="10:11" ht="12.75" customHeight="1" x14ac:dyDescent="0.2">
      <c r="J527" s="53"/>
      <c r="K527" s="53">
        <f t="shared" si="57"/>
        <v>0</v>
      </c>
    </row>
    <row r="528" spans="10:11" ht="12.75" customHeight="1" x14ac:dyDescent="0.2">
      <c r="J528" s="53"/>
      <c r="K528" s="53">
        <f t="shared" si="57"/>
        <v>0</v>
      </c>
    </row>
    <row r="529" spans="10:11" ht="12.75" customHeight="1" x14ac:dyDescent="0.2">
      <c r="J529" s="53"/>
      <c r="K529" s="53">
        <f t="shared" si="57"/>
        <v>0</v>
      </c>
    </row>
    <row r="530" spans="10:11" ht="12.75" customHeight="1" x14ac:dyDescent="0.2">
      <c r="J530" s="53"/>
      <c r="K530" s="53">
        <f t="shared" si="57"/>
        <v>0</v>
      </c>
    </row>
    <row r="531" spans="10:11" ht="12.75" customHeight="1" x14ac:dyDescent="0.2">
      <c r="J531" s="53"/>
      <c r="K531" s="53">
        <f t="shared" ref="K531:K594" si="58">IF(J532="",0,J532)</f>
        <v>0</v>
      </c>
    </row>
    <row r="532" spans="10:11" ht="12.75" customHeight="1" x14ac:dyDescent="0.2">
      <c r="J532" s="53"/>
      <c r="K532" s="53">
        <f t="shared" si="58"/>
        <v>0</v>
      </c>
    </row>
    <row r="533" spans="10:11" ht="12.75" customHeight="1" x14ac:dyDescent="0.2">
      <c r="J533" s="53"/>
      <c r="K533" s="53">
        <f t="shared" si="58"/>
        <v>0</v>
      </c>
    </row>
    <row r="534" spans="10:11" ht="12.75" customHeight="1" x14ac:dyDescent="0.2">
      <c r="J534" s="53"/>
      <c r="K534" s="53">
        <f t="shared" si="58"/>
        <v>0</v>
      </c>
    </row>
    <row r="535" spans="10:11" ht="12.75" customHeight="1" x14ac:dyDescent="0.2">
      <c r="J535" s="53"/>
      <c r="K535" s="53">
        <f t="shared" si="58"/>
        <v>0</v>
      </c>
    </row>
    <row r="536" spans="10:11" ht="12.75" customHeight="1" x14ac:dyDescent="0.2">
      <c r="J536" s="53"/>
      <c r="K536" s="53">
        <f t="shared" si="58"/>
        <v>0</v>
      </c>
    </row>
    <row r="537" spans="10:11" ht="12.75" customHeight="1" x14ac:dyDescent="0.2">
      <c r="J537" s="53"/>
      <c r="K537" s="53">
        <f t="shared" si="58"/>
        <v>0</v>
      </c>
    </row>
    <row r="538" spans="10:11" ht="12.75" customHeight="1" x14ac:dyDescent="0.2">
      <c r="J538" s="53"/>
      <c r="K538" s="53">
        <f t="shared" si="58"/>
        <v>0</v>
      </c>
    </row>
    <row r="539" spans="10:11" ht="12.75" customHeight="1" x14ac:dyDescent="0.2">
      <c r="J539" s="53"/>
      <c r="K539" s="53">
        <f t="shared" si="58"/>
        <v>0</v>
      </c>
    </row>
    <row r="540" spans="10:11" ht="12.75" customHeight="1" x14ac:dyDescent="0.2">
      <c r="J540" s="53"/>
      <c r="K540" s="53">
        <f t="shared" si="58"/>
        <v>0</v>
      </c>
    </row>
    <row r="541" spans="10:11" ht="12.75" customHeight="1" x14ac:dyDescent="0.2">
      <c r="J541" s="53"/>
      <c r="K541" s="53">
        <f t="shared" si="58"/>
        <v>0</v>
      </c>
    </row>
    <row r="542" spans="10:11" ht="12.75" customHeight="1" x14ac:dyDescent="0.2">
      <c r="J542" s="53"/>
      <c r="K542" s="53">
        <f t="shared" si="58"/>
        <v>0</v>
      </c>
    </row>
    <row r="543" spans="10:11" ht="12.75" customHeight="1" x14ac:dyDescent="0.2">
      <c r="J543" s="53"/>
      <c r="K543" s="53">
        <f t="shared" si="58"/>
        <v>0</v>
      </c>
    </row>
    <row r="544" spans="10:11" ht="12.75" customHeight="1" x14ac:dyDescent="0.2">
      <c r="J544" s="53"/>
      <c r="K544" s="53">
        <f t="shared" si="58"/>
        <v>0</v>
      </c>
    </row>
    <row r="545" spans="10:11" ht="12.75" customHeight="1" x14ac:dyDescent="0.2">
      <c r="J545" s="53"/>
      <c r="K545" s="53">
        <f t="shared" si="58"/>
        <v>0</v>
      </c>
    </row>
    <row r="546" spans="10:11" ht="12.75" customHeight="1" x14ac:dyDescent="0.2">
      <c r="J546" s="53"/>
      <c r="K546" s="53">
        <f t="shared" si="58"/>
        <v>0</v>
      </c>
    </row>
    <row r="547" spans="10:11" ht="12.75" customHeight="1" x14ac:dyDescent="0.2">
      <c r="J547" s="53"/>
      <c r="K547" s="53">
        <f t="shared" si="58"/>
        <v>0</v>
      </c>
    </row>
    <row r="548" spans="10:11" ht="12.75" customHeight="1" x14ac:dyDescent="0.2">
      <c r="J548" s="53"/>
      <c r="K548" s="53">
        <f t="shared" si="58"/>
        <v>0</v>
      </c>
    </row>
    <row r="549" spans="10:11" ht="12.75" customHeight="1" x14ac:dyDescent="0.2">
      <c r="J549" s="53"/>
      <c r="K549" s="53">
        <f t="shared" si="58"/>
        <v>0</v>
      </c>
    </row>
    <row r="550" spans="10:11" ht="12.75" customHeight="1" x14ac:dyDescent="0.2">
      <c r="J550" s="53"/>
      <c r="K550" s="53">
        <f t="shared" si="58"/>
        <v>0</v>
      </c>
    </row>
    <row r="551" spans="10:11" ht="12.75" customHeight="1" x14ac:dyDescent="0.2">
      <c r="J551" s="53"/>
      <c r="K551" s="53">
        <f t="shared" si="58"/>
        <v>0</v>
      </c>
    </row>
    <row r="552" spans="10:11" ht="12.75" customHeight="1" x14ac:dyDescent="0.2">
      <c r="J552" s="53"/>
      <c r="K552" s="53">
        <f t="shared" si="58"/>
        <v>0</v>
      </c>
    </row>
    <row r="553" spans="10:11" ht="12.75" customHeight="1" x14ac:dyDescent="0.2">
      <c r="J553" s="53"/>
      <c r="K553" s="53">
        <f t="shared" si="58"/>
        <v>0</v>
      </c>
    </row>
    <row r="554" spans="10:11" ht="12.75" customHeight="1" x14ac:dyDescent="0.2">
      <c r="J554" s="53"/>
      <c r="K554" s="53">
        <f t="shared" si="58"/>
        <v>0</v>
      </c>
    </row>
    <row r="555" spans="10:11" ht="12.75" customHeight="1" x14ac:dyDescent="0.2">
      <c r="J555" s="53"/>
      <c r="K555" s="53">
        <f t="shared" si="58"/>
        <v>0</v>
      </c>
    </row>
    <row r="556" spans="10:11" ht="12.75" customHeight="1" x14ac:dyDescent="0.2">
      <c r="J556" s="53"/>
      <c r="K556" s="53">
        <f t="shared" si="58"/>
        <v>0</v>
      </c>
    </row>
    <row r="557" spans="10:11" ht="12.75" customHeight="1" x14ac:dyDescent="0.2">
      <c r="J557" s="53"/>
      <c r="K557" s="53">
        <f t="shared" si="58"/>
        <v>0</v>
      </c>
    </row>
    <row r="558" spans="10:11" ht="12.75" customHeight="1" x14ac:dyDescent="0.2">
      <c r="J558" s="53"/>
      <c r="K558" s="53">
        <f t="shared" si="58"/>
        <v>0</v>
      </c>
    </row>
    <row r="559" spans="10:11" ht="12.75" customHeight="1" x14ac:dyDescent="0.2">
      <c r="J559" s="53"/>
      <c r="K559" s="53">
        <f t="shared" si="58"/>
        <v>0</v>
      </c>
    </row>
    <row r="560" spans="10:11" ht="12.75" customHeight="1" x14ac:dyDescent="0.2">
      <c r="J560" s="53"/>
      <c r="K560" s="53">
        <f t="shared" si="58"/>
        <v>0</v>
      </c>
    </row>
    <row r="561" spans="10:11" ht="12.75" customHeight="1" x14ac:dyDescent="0.2">
      <c r="J561" s="53"/>
      <c r="K561" s="53">
        <f t="shared" si="58"/>
        <v>0</v>
      </c>
    </row>
    <row r="562" spans="10:11" ht="12.75" customHeight="1" x14ac:dyDescent="0.2">
      <c r="J562" s="53"/>
      <c r="K562" s="53">
        <f t="shared" si="58"/>
        <v>0</v>
      </c>
    </row>
    <row r="563" spans="10:11" ht="12.75" customHeight="1" x14ac:dyDescent="0.2">
      <c r="J563" s="53"/>
      <c r="K563" s="53">
        <f t="shared" si="58"/>
        <v>0</v>
      </c>
    </row>
    <row r="564" spans="10:11" ht="12.75" customHeight="1" x14ac:dyDescent="0.2">
      <c r="J564" s="53"/>
      <c r="K564" s="53">
        <f t="shared" si="58"/>
        <v>0</v>
      </c>
    </row>
    <row r="565" spans="10:11" ht="12.75" customHeight="1" x14ac:dyDescent="0.2">
      <c r="J565" s="53"/>
      <c r="K565" s="53">
        <f t="shared" si="58"/>
        <v>0</v>
      </c>
    </row>
    <row r="566" spans="10:11" ht="12.75" customHeight="1" x14ac:dyDescent="0.2">
      <c r="J566" s="53"/>
      <c r="K566" s="53">
        <f t="shared" si="58"/>
        <v>0</v>
      </c>
    </row>
    <row r="567" spans="10:11" ht="12.75" customHeight="1" x14ac:dyDescent="0.2">
      <c r="J567" s="53"/>
      <c r="K567" s="53">
        <f t="shared" si="58"/>
        <v>0</v>
      </c>
    </row>
    <row r="568" spans="10:11" ht="12.75" customHeight="1" x14ac:dyDescent="0.2">
      <c r="J568" s="53"/>
      <c r="K568" s="53">
        <f t="shared" si="58"/>
        <v>0</v>
      </c>
    </row>
    <row r="569" spans="10:11" ht="12.75" customHeight="1" x14ac:dyDescent="0.2">
      <c r="J569" s="53"/>
      <c r="K569" s="53">
        <f t="shared" si="58"/>
        <v>0</v>
      </c>
    </row>
    <row r="570" spans="10:11" ht="12.75" customHeight="1" x14ac:dyDescent="0.2">
      <c r="J570" s="53"/>
      <c r="K570" s="53">
        <f t="shared" si="58"/>
        <v>0</v>
      </c>
    </row>
    <row r="571" spans="10:11" ht="12.75" customHeight="1" x14ac:dyDescent="0.2">
      <c r="J571" s="53"/>
      <c r="K571" s="53">
        <f t="shared" si="58"/>
        <v>0</v>
      </c>
    </row>
    <row r="572" spans="10:11" ht="12.75" customHeight="1" x14ac:dyDescent="0.2">
      <c r="J572" s="53"/>
      <c r="K572" s="53">
        <f t="shared" si="58"/>
        <v>0</v>
      </c>
    </row>
    <row r="573" spans="10:11" ht="12.75" customHeight="1" x14ac:dyDescent="0.2">
      <c r="J573" s="53"/>
      <c r="K573" s="53">
        <f t="shared" si="58"/>
        <v>0</v>
      </c>
    </row>
    <row r="574" spans="10:11" ht="12.75" customHeight="1" x14ac:dyDescent="0.2">
      <c r="J574" s="53"/>
      <c r="K574" s="53">
        <f t="shared" si="58"/>
        <v>0</v>
      </c>
    </row>
    <row r="575" spans="10:11" ht="12.75" customHeight="1" x14ac:dyDescent="0.2">
      <c r="J575" s="53"/>
      <c r="K575" s="53">
        <f t="shared" si="58"/>
        <v>0</v>
      </c>
    </row>
    <row r="576" spans="10:11" ht="12.75" customHeight="1" x14ac:dyDescent="0.2">
      <c r="J576" s="53"/>
      <c r="K576" s="53">
        <f t="shared" si="58"/>
        <v>0</v>
      </c>
    </row>
    <row r="577" spans="10:11" ht="12.75" customHeight="1" x14ac:dyDescent="0.2">
      <c r="J577" s="53"/>
      <c r="K577" s="53">
        <f t="shared" si="58"/>
        <v>0</v>
      </c>
    </row>
    <row r="578" spans="10:11" ht="12.75" customHeight="1" x14ac:dyDescent="0.2">
      <c r="J578" s="53"/>
      <c r="K578" s="53">
        <f t="shared" si="58"/>
        <v>0</v>
      </c>
    </row>
    <row r="579" spans="10:11" ht="12.75" customHeight="1" x14ac:dyDescent="0.2">
      <c r="J579" s="53"/>
      <c r="K579" s="53">
        <f t="shared" si="58"/>
        <v>0</v>
      </c>
    </row>
    <row r="580" spans="10:11" ht="12.75" customHeight="1" x14ac:dyDescent="0.2">
      <c r="J580" s="53"/>
      <c r="K580" s="53">
        <f t="shared" si="58"/>
        <v>0</v>
      </c>
    </row>
    <row r="581" spans="10:11" ht="12.75" customHeight="1" x14ac:dyDescent="0.2">
      <c r="J581" s="53"/>
      <c r="K581" s="53">
        <f t="shared" si="58"/>
        <v>0</v>
      </c>
    </row>
    <row r="582" spans="10:11" ht="12.75" customHeight="1" x14ac:dyDescent="0.2">
      <c r="J582" s="53"/>
      <c r="K582" s="53">
        <f t="shared" si="58"/>
        <v>0</v>
      </c>
    </row>
    <row r="583" spans="10:11" ht="12.75" customHeight="1" x14ac:dyDescent="0.2">
      <c r="J583" s="53"/>
      <c r="K583" s="53">
        <f t="shared" si="58"/>
        <v>0</v>
      </c>
    </row>
    <row r="584" spans="10:11" ht="12.75" customHeight="1" x14ac:dyDescent="0.2">
      <c r="J584" s="53"/>
      <c r="K584" s="53">
        <f t="shared" si="58"/>
        <v>0</v>
      </c>
    </row>
    <row r="585" spans="10:11" ht="12.75" customHeight="1" x14ac:dyDescent="0.2">
      <c r="J585" s="53"/>
      <c r="K585" s="53">
        <f t="shared" si="58"/>
        <v>0</v>
      </c>
    </row>
    <row r="586" spans="10:11" ht="12.75" customHeight="1" x14ac:dyDescent="0.2">
      <c r="J586" s="53"/>
      <c r="K586" s="53">
        <f t="shared" si="58"/>
        <v>0</v>
      </c>
    </row>
    <row r="587" spans="10:11" ht="12.75" customHeight="1" x14ac:dyDescent="0.2">
      <c r="J587" s="53"/>
      <c r="K587" s="53">
        <f t="shared" si="58"/>
        <v>0</v>
      </c>
    </row>
    <row r="588" spans="10:11" ht="12.75" customHeight="1" x14ac:dyDescent="0.2">
      <c r="J588" s="53"/>
      <c r="K588" s="53">
        <f t="shared" si="58"/>
        <v>0</v>
      </c>
    </row>
    <row r="589" spans="10:11" ht="12.75" customHeight="1" x14ac:dyDescent="0.2">
      <c r="J589" s="53"/>
      <c r="K589" s="53">
        <f t="shared" si="58"/>
        <v>0</v>
      </c>
    </row>
    <row r="590" spans="10:11" ht="12.75" customHeight="1" x14ac:dyDescent="0.2">
      <c r="J590" s="53"/>
      <c r="K590" s="53">
        <f t="shared" si="58"/>
        <v>0</v>
      </c>
    </row>
    <row r="591" spans="10:11" ht="12.75" customHeight="1" x14ac:dyDescent="0.2">
      <c r="J591" s="53"/>
      <c r="K591" s="53">
        <f t="shared" si="58"/>
        <v>0</v>
      </c>
    </row>
    <row r="592" spans="10:11" ht="12.75" customHeight="1" x14ac:dyDescent="0.2">
      <c r="J592" s="53"/>
      <c r="K592" s="53">
        <f t="shared" si="58"/>
        <v>0</v>
      </c>
    </row>
    <row r="593" spans="10:11" ht="12.75" customHeight="1" x14ac:dyDescent="0.2">
      <c r="J593" s="53"/>
      <c r="K593" s="53">
        <f t="shared" si="58"/>
        <v>0</v>
      </c>
    </row>
    <row r="594" spans="10:11" ht="12.75" customHeight="1" x14ac:dyDescent="0.2">
      <c r="J594" s="53"/>
      <c r="K594" s="53">
        <f t="shared" si="58"/>
        <v>0</v>
      </c>
    </row>
    <row r="595" spans="10:11" ht="12.75" customHeight="1" x14ac:dyDescent="0.2">
      <c r="J595" s="53"/>
      <c r="K595" s="53">
        <f t="shared" ref="K595:K658" si="59">IF(J596="",0,J596)</f>
        <v>0</v>
      </c>
    </row>
    <row r="596" spans="10:11" ht="12.75" customHeight="1" x14ac:dyDescent="0.2">
      <c r="J596" s="53"/>
      <c r="K596" s="53">
        <f t="shared" si="59"/>
        <v>0</v>
      </c>
    </row>
    <row r="597" spans="10:11" ht="12.75" customHeight="1" x14ac:dyDescent="0.2">
      <c r="J597" s="53"/>
      <c r="K597" s="53">
        <f t="shared" si="59"/>
        <v>0</v>
      </c>
    </row>
    <row r="598" spans="10:11" ht="12.75" customHeight="1" x14ac:dyDescent="0.2">
      <c r="J598" s="53"/>
      <c r="K598" s="53">
        <f t="shared" si="59"/>
        <v>0</v>
      </c>
    </row>
    <row r="599" spans="10:11" ht="12.75" customHeight="1" x14ac:dyDescent="0.2">
      <c r="J599" s="53"/>
      <c r="K599" s="53">
        <f t="shared" si="59"/>
        <v>0</v>
      </c>
    </row>
    <row r="600" spans="10:11" ht="12.75" customHeight="1" x14ac:dyDescent="0.2">
      <c r="J600" s="53"/>
      <c r="K600" s="53">
        <f t="shared" si="59"/>
        <v>0</v>
      </c>
    </row>
    <row r="601" spans="10:11" ht="12.75" customHeight="1" x14ac:dyDescent="0.2">
      <c r="J601" s="53"/>
      <c r="K601" s="53">
        <f t="shared" si="59"/>
        <v>0</v>
      </c>
    </row>
    <row r="602" spans="10:11" ht="12.75" customHeight="1" x14ac:dyDescent="0.2">
      <c r="J602" s="53"/>
      <c r="K602" s="53">
        <f t="shared" si="59"/>
        <v>0</v>
      </c>
    </row>
    <row r="603" spans="10:11" ht="12.75" customHeight="1" x14ac:dyDescent="0.2">
      <c r="J603" s="53"/>
      <c r="K603" s="53">
        <f t="shared" si="59"/>
        <v>0</v>
      </c>
    </row>
    <row r="604" spans="10:11" ht="12.75" customHeight="1" x14ac:dyDescent="0.2">
      <c r="J604" s="53"/>
      <c r="K604" s="53">
        <f t="shared" si="59"/>
        <v>0</v>
      </c>
    </row>
    <row r="605" spans="10:11" ht="12.75" customHeight="1" x14ac:dyDescent="0.2">
      <c r="J605" s="53"/>
      <c r="K605" s="53">
        <f t="shared" si="59"/>
        <v>0</v>
      </c>
    </row>
    <row r="606" spans="10:11" ht="12.75" customHeight="1" x14ac:dyDescent="0.2">
      <c r="J606" s="53"/>
      <c r="K606" s="53">
        <f t="shared" si="59"/>
        <v>0</v>
      </c>
    </row>
    <row r="607" spans="10:11" ht="12.75" customHeight="1" x14ac:dyDescent="0.2">
      <c r="J607" s="53"/>
      <c r="K607" s="53">
        <f t="shared" si="59"/>
        <v>0</v>
      </c>
    </row>
    <row r="608" spans="10:11" ht="12.75" customHeight="1" x14ac:dyDescent="0.2">
      <c r="J608" s="53"/>
      <c r="K608" s="53">
        <f t="shared" si="59"/>
        <v>0</v>
      </c>
    </row>
    <row r="609" spans="10:11" ht="12.75" customHeight="1" x14ac:dyDescent="0.2">
      <c r="J609" s="53"/>
      <c r="K609" s="53">
        <f t="shared" si="59"/>
        <v>0</v>
      </c>
    </row>
    <row r="610" spans="10:11" ht="12.75" customHeight="1" x14ac:dyDescent="0.2">
      <c r="J610" s="53"/>
      <c r="K610" s="53">
        <f t="shared" si="59"/>
        <v>0</v>
      </c>
    </row>
    <row r="611" spans="10:11" ht="12.75" customHeight="1" x14ac:dyDescent="0.2">
      <c r="J611" s="53"/>
      <c r="K611" s="53">
        <f t="shared" si="59"/>
        <v>0</v>
      </c>
    </row>
    <row r="612" spans="10:11" ht="12.75" customHeight="1" x14ac:dyDescent="0.2">
      <c r="J612" s="53"/>
      <c r="K612" s="53">
        <f t="shared" si="59"/>
        <v>0</v>
      </c>
    </row>
    <row r="613" spans="10:11" ht="12.75" customHeight="1" x14ac:dyDescent="0.2">
      <c r="J613" s="53"/>
      <c r="K613" s="53">
        <f t="shared" si="59"/>
        <v>0</v>
      </c>
    </row>
    <row r="614" spans="10:11" ht="12.75" customHeight="1" x14ac:dyDescent="0.2">
      <c r="J614" s="53"/>
      <c r="K614" s="53">
        <f t="shared" si="59"/>
        <v>0</v>
      </c>
    </row>
    <row r="615" spans="10:11" ht="12.75" customHeight="1" x14ac:dyDescent="0.2">
      <c r="J615" s="53"/>
      <c r="K615" s="53">
        <f t="shared" si="59"/>
        <v>0</v>
      </c>
    </row>
    <row r="616" spans="10:11" ht="12.75" customHeight="1" x14ac:dyDescent="0.2">
      <c r="J616" s="53"/>
      <c r="K616" s="53">
        <f t="shared" si="59"/>
        <v>0</v>
      </c>
    </row>
    <row r="617" spans="10:11" ht="12.75" customHeight="1" x14ac:dyDescent="0.2">
      <c r="J617" s="53"/>
      <c r="K617" s="53">
        <f t="shared" si="59"/>
        <v>0</v>
      </c>
    </row>
    <row r="618" spans="10:11" ht="12.75" customHeight="1" x14ac:dyDescent="0.2">
      <c r="J618" s="53"/>
      <c r="K618" s="53">
        <f t="shared" si="59"/>
        <v>0</v>
      </c>
    </row>
    <row r="619" spans="10:11" ht="12.75" customHeight="1" x14ac:dyDescent="0.2">
      <c r="J619" s="53"/>
      <c r="K619" s="53">
        <f t="shared" si="59"/>
        <v>0</v>
      </c>
    </row>
    <row r="620" spans="10:11" ht="12.75" customHeight="1" x14ac:dyDescent="0.2">
      <c r="J620" s="53"/>
      <c r="K620" s="53">
        <f t="shared" si="59"/>
        <v>0</v>
      </c>
    </row>
    <row r="621" spans="10:11" ht="12.75" customHeight="1" x14ac:dyDescent="0.2">
      <c r="J621" s="53"/>
      <c r="K621" s="53">
        <f t="shared" si="59"/>
        <v>0</v>
      </c>
    </row>
    <row r="622" spans="10:11" ht="12.75" customHeight="1" x14ac:dyDescent="0.2">
      <c r="J622" s="53"/>
      <c r="K622" s="53">
        <f t="shared" si="59"/>
        <v>0</v>
      </c>
    </row>
    <row r="623" spans="10:11" ht="12.75" customHeight="1" x14ac:dyDescent="0.2">
      <c r="J623" s="53"/>
      <c r="K623" s="53">
        <f t="shared" si="59"/>
        <v>0</v>
      </c>
    </row>
    <row r="624" spans="10:11" ht="12.75" customHeight="1" x14ac:dyDescent="0.2">
      <c r="J624" s="53"/>
      <c r="K624" s="53">
        <f t="shared" si="59"/>
        <v>0</v>
      </c>
    </row>
    <row r="625" spans="10:11" ht="12.75" customHeight="1" x14ac:dyDescent="0.2">
      <c r="J625" s="53"/>
      <c r="K625" s="53">
        <f t="shared" si="59"/>
        <v>0</v>
      </c>
    </row>
    <row r="626" spans="10:11" ht="12.75" customHeight="1" x14ac:dyDescent="0.2">
      <c r="J626" s="53"/>
      <c r="K626" s="53">
        <f t="shared" si="59"/>
        <v>0</v>
      </c>
    </row>
    <row r="627" spans="10:11" ht="12.75" customHeight="1" x14ac:dyDescent="0.2">
      <c r="J627" s="53"/>
      <c r="K627" s="53">
        <f t="shared" si="59"/>
        <v>0</v>
      </c>
    </row>
    <row r="628" spans="10:11" ht="12.75" customHeight="1" x14ac:dyDescent="0.2">
      <c r="J628" s="53"/>
      <c r="K628" s="53">
        <f t="shared" si="59"/>
        <v>0</v>
      </c>
    </row>
    <row r="629" spans="10:11" ht="12.75" customHeight="1" x14ac:dyDescent="0.2">
      <c r="J629" s="53"/>
      <c r="K629" s="53">
        <f t="shared" si="59"/>
        <v>0</v>
      </c>
    </row>
    <row r="630" spans="10:11" ht="12.75" customHeight="1" x14ac:dyDescent="0.2">
      <c r="J630" s="53"/>
      <c r="K630" s="53">
        <f t="shared" si="59"/>
        <v>0</v>
      </c>
    </row>
    <row r="631" spans="10:11" ht="12.75" customHeight="1" x14ac:dyDescent="0.2">
      <c r="J631" s="53"/>
      <c r="K631" s="53">
        <f t="shared" si="59"/>
        <v>0</v>
      </c>
    </row>
    <row r="632" spans="10:11" ht="12.75" customHeight="1" x14ac:dyDescent="0.2">
      <c r="J632" s="53"/>
      <c r="K632" s="53">
        <f t="shared" si="59"/>
        <v>0</v>
      </c>
    </row>
    <row r="633" spans="10:11" ht="12.75" customHeight="1" x14ac:dyDescent="0.2">
      <c r="J633" s="53"/>
      <c r="K633" s="53">
        <f t="shared" si="59"/>
        <v>0</v>
      </c>
    </row>
    <row r="634" spans="10:11" ht="12.75" customHeight="1" x14ac:dyDescent="0.2">
      <c r="J634" s="53"/>
      <c r="K634" s="53">
        <f t="shared" si="59"/>
        <v>0</v>
      </c>
    </row>
    <row r="635" spans="10:11" ht="12.75" customHeight="1" x14ac:dyDescent="0.2">
      <c r="J635" s="53"/>
      <c r="K635" s="53">
        <f t="shared" si="59"/>
        <v>0</v>
      </c>
    </row>
    <row r="636" spans="10:11" ht="12.75" customHeight="1" x14ac:dyDescent="0.2">
      <c r="J636" s="53"/>
      <c r="K636" s="53">
        <f t="shared" si="59"/>
        <v>0</v>
      </c>
    </row>
    <row r="637" spans="10:11" ht="12.75" customHeight="1" x14ac:dyDescent="0.2">
      <c r="J637" s="53"/>
      <c r="K637" s="53">
        <f t="shared" si="59"/>
        <v>0</v>
      </c>
    </row>
    <row r="638" spans="10:11" ht="12.75" customHeight="1" x14ac:dyDescent="0.2">
      <c r="J638" s="53"/>
      <c r="K638" s="53">
        <f t="shared" si="59"/>
        <v>0</v>
      </c>
    </row>
    <row r="639" spans="10:11" ht="12.75" customHeight="1" x14ac:dyDescent="0.2">
      <c r="J639" s="53"/>
      <c r="K639" s="53">
        <f t="shared" si="59"/>
        <v>0</v>
      </c>
    </row>
    <row r="640" spans="10:11" ht="12.75" customHeight="1" x14ac:dyDescent="0.2">
      <c r="J640" s="53"/>
      <c r="K640" s="53">
        <f t="shared" si="59"/>
        <v>0</v>
      </c>
    </row>
    <row r="641" spans="10:11" ht="12.75" customHeight="1" x14ac:dyDescent="0.2">
      <c r="J641" s="53"/>
      <c r="K641" s="53">
        <f t="shared" si="59"/>
        <v>0</v>
      </c>
    </row>
    <row r="642" spans="10:11" ht="12.75" customHeight="1" x14ac:dyDescent="0.2">
      <c r="J642" s="53"/>
      <c r="K642" s="53">
        <f t="shared" si="59"/>
        <v>0</v>
      </c>
    </row>
    <row r="643" spans="10:11" ht="12.75" customHeight="1" x14ac:dyDescent="0.2">
      <c r="J643" s="53"/>
      <c r="K643" s="53">
        <f t="shared" si="59"/>
        <v>0</v>
      </c>
    </row>
    <row r="644" spans="10:11" ht="12.75" customHeight="1" x14ac:dyDescent="0.2">
      <c r="J644" s="53"/>
      <c r="K644" s="53">
        <f t="shared" si="59"/>
        <v>0</v>
      </c>
    </row>
    <row r="645" spans="10:11" ht="12.75" customHeight="1" x14ac:dyDescent="0.2">
      <c r="J645" s="53"/>
      <c r="K645" s="53">
        <f t="shared" si="59"/>
        <v>0</v>
      </c>
    </row>
    <row r="646" spans="10:11" ht="12.75" customHeight="1" x14ac:dyDescent="0.2">
      <c r="J646" s="53"/>
      <c r="K646" s="53">
        <f t="shared" si="59"/>
        <v>0</v>
      </c>
    </row>
    <row r="647" spans="10:11" ht="12.75" customHeight="1" x14ac:dyDescent="0.2">
      <c r="J647" s="53"/>
      <c r="K647" s="53">
        <f t="shared" si="59"/>
        <v>0</v>
      </c>
    </row>
    <row r="648" spans="10:11" ht="12.75" customHeight="1" x14ac:dyDescent="0.2">
      <c r="J648" s="53"/>
      <c r="K648" s="53">
        <f t="shared" si="59"/>
        <v>0</v>
      </c>
    </row>
    <row r="649" spans="10:11" ht="12.75" customHeight="1" x14ac:dyDescent="0.2">
      <c r="J649" s="53"/>
      <c r="K649" s="53">
        <f t="shared" si="59"/>
        <v>0</v>
      </c>
    </row>
    <row r="650" spans="10:11" ht="12.75" customHeight="1" x14ac:dyDescent="0.2">
      <c r="J650" s="53"/>
      <c r="K650" s="53">
        <f t="shared" si="59"/>
        <v>0</v>
      </c>
    </row>
    <row r="651" spans="10:11" ht="12.75" customHeight="1" x14ac:dyDescent="0.2">
      <c r="J651" s="53"/>
      <c r="K651" s="53">
        <f t="shared" si="59"/>
        <v>0</v>
      </c>
    </row>
    <row r="652" spans="10:11" ht="12.75" customHeight="1" x14ac:dyDescent="0.2">
      <c r="J652" s="53"/>
      <c r="K652" s="53">
        <f t="shared" si="59"/>
        <v>0</v>
      </c>
    </row>
    <row r="653" spans="10:11" ht="12.75" customHeight="1" x14ac:dyDescent="0.2">
      <c r="J653" s="53"/>
      <c r="K653" s="53">
        <f t="shared" si="59"/>
        <v>0</v>
      </c>
    </row>
    <row r="654" spans="10:11" ht="12.75" customHeight="1" x14ac:dyDescent="0.2">
      <c r="J654" s="53"/>
      <c r="K654" s="53">
        <f t="shared" si="59"/>
        <v>0</v>
      </c>
    </row>
    <row r="655" spans="10:11" ht="12.75" customHeight="1" x14ac:dyDescent="0.2">
      <c r="J655" s="53"/>
      <c r="K655" s="53">
        <f t="shared" si="59"/>
        <v>0</v>
      </c>
    </row>
    <row r="656" spans="10:11" ht="12.75" customHeight="1" x14ac:dyDescent="0.2">
      <c r="J656" s="53"/>
      <c r="K656" s="53">
        <f t="shared" si="59"/>
        <v>0</v>
      </c>
    </row>
    <row r="657" spans="10:11" ht="12.75" customHeight="1" x14ac:dyDescent="0.2">
      <c r="J657" s="53"/>
      <c r="K657" s="53">
        <f t="shared" si="59"/>
        <v>0</v>
      </c>
    </row>
    <row r="658" spans="10:11" ht="12.75" customHeight="1" x14ac:dyDescent="0.2">
      <c r="J658" s="53"/>
      <c r="K658" s="53">
        <f t="shared" si="59"/>
        <v>0</v>
      </c>
    </row>
    <row r="659" spans="10:11" ht="12.75" customHeight="1" x14ac:dyDescent="0.2">
      <c r="J659" s="53"/>
      <c r="K659" s="53">
        <f t="shared" ref="K659:K664" si="60">IF(J660="",0,J660)</f>
        <v>0</v>
      </c>
    </row>
    <row r="660" spans="10:11" ht="12.75" customHeight="1" x14ac:dyDescent="0.2">
      <c r="J660" s="53"/>
      <c r="K660" s="53">
        <f t="shared" si="60"/>
        <v>0</v>
      </c>
    </row>
    <row r="661" spans="10:11" ht="12.75" customHeight="1" x14ac:dyDescent="0.2">
      <c r="J661" s="53"/>
      <c r="K661" s="53">
        <f t="shared" si="60"/>
        <v>0</v>
      </c>
    </row>
    <row r="662" spans="10:11" ht="12.75" customHeight="1" x14ac:dyDescent="0.2">
      <c r="J662" s="53"/>
      <c r="K662" s="53">
        <f t="shared" si="60"/>
        <v>0</v>
      </c>
    </row>
    <row r="663" spans="10:11" ht="12.75" customHeight="1" x14ac:dyDescent="0.2">
      <c r="J663" s="53"/>
      <c r="K663" s="53">
        <f t="shared" si="60"/>
        <v>0</v>
      </c>
    </row>
    <row r="664" spans="10:11" ht="12.75" customHeight="1" x14ac:dyDescent="0.2">
      <c r="J664" s="53"/>
      <c r="K664" s="53">
        <f t="shared" si="60"/>
        <v>0</v>
      </c>
    </row>
    <row r="665" spans="10:11" ht="12.75" customHeight="1" x14ac:dyDescent="0.2">
      <c r="J665" s="53"/>
      <c r="K665" s="53">
        <f>+J666</f>
        <v>0</v>
      </c>
    </row>
    <row r="666" spans="10:11" ht="12.75" customHeight="1" x14ac:dyDescent="0.2">
      <c r="J666" s="53"/>
      <c r="K666" s="53">
        <f>+J667</f>
        <v>0</v>
      </c>
    </row>
    <row r="667" spans="10:11" ht="12.75" customHeight="1" x14ac:dyDescent="0.2">
      <c r="J667" s="53"/>
      <c r="K667" s="53">
        <f t="shared" ref="K667:K730" si="61">+J668</f>
        <v>0</v>
      </c>
    </row>
    <row r="668" spans="10:11" ht="12.75" customHeight="1" x14ac:dyDescent="0.2">
      <c r="J668" s="53"/>
      <c r="K668" s="53">
        <f t="shared" si="61"/>
        <v>0</v>
      </c>
    </row>
    <row r="669" spans="10:11" ht="12.75" customHeight="1" x14ac:dyDescent="0.2">
      <c r="J669" s="53"/>
      <c r="K669" s="53">
        <f t="shared" si="61"/>
        <v>0</v>
      </c>
    </row>
    <row r="670" spans="10:11" ht="12.75" customHeight="1" x14ac:dyDescent="0.2">
      <c r="J670" s="53"/>
      <c r="K670" s="53">
        <f t="shared" si="61"/>
        <v>0</v>
      </c>
    </row>
    <row r="671" spans="10:11" ht="12.75" customHeight="1" x14ac:dyDescent="0.2">
      <c r="J671" s="53"/>
      <c r="K671" s="53">
        <f t="shared" si="61"/>
        <v>0</v>
      </c>
    </row>
    <row r="672" spans="10:11" ht="12.75" customHeight="1" x14ac:dyDescent="0.2">
      <c r="J672" s="53"/>
      <c r="K672" s="53">
        <f t="shared" si="61"/>
        <v>0</v>
      </c>
    </row>
    <row r="673" spans="10:11" ht="12.75" customHeight="1" x14ac:dyDescent="0.2">
      <c r="J673" s="53"/>
      <c r="K673" s="53">
        <f t="shared" si="61"/>
        <v>0</v>
      </c>
    </row>
    <row r="674" spans="10:11" ht="12.75" customHeight="1" x14ac:dyDescent="0.2">
      <c r="J674" s="53"/>
      <c r="K674" s="53">
        <f t="shared" si="61"/>
        <v>0</v>
      </c>
    </row>
    <row r="675" spans="10:11" ht="12.75" customHeight="1" x14ac:dyDescent="0.2">
      <c r="J675" s="53"/>
      <c r="K675" s="53">
        <f t="shared" si="61"/>
        <v>0</v>
      </c>
    </row>
    <row r="676" spans="10:11" ht="12.75" customHeight="1" x14ac:dyDescent="0.2">
      <c r="J676" s="53"/>
      <c r="K676" s="53">
        <f t="shared" si="61"/>
        <v>0</v>
      </c>
    </row>
    <row r="677" spans="10:11" ht="12.75" customHeight="1" x14ac:dyDescent="0.2">
      <c r="J677" s="53"/>
      <c r="K677" s="53">
        <f t="shared" si="61"/>
        <v>0</v>
      </c>
    </row>
    <row r="678" spans="10:11" ht="12.75" customHeight="1" x14ac:dyDescent="0.2">
      <c r="J678" s="53"/>
      <c r="K678" s="53">
        <f t="shared" si="61"/>
        <v>0</v>
      </c>
    </row>
    <row r="679" spans="10:11" ht="12.75" customHeight="1" x14ac:dyDescent="0.2">
      <c r="J679" s="53"/>
      <c r="K679" s="53">
        <f t="shared" si="61"/>
        <v>0</v>
      </c>
    </row>
    <row r="680" spans="10:11" ht="12.75" customHeight="1" x14ac:dyDescent="0.2">
      <c r="J680" s="53"/>
      <c r="K680" s="53">
        <f t="shared" si="61"/>
        <v>0</v>
      </c>
    </row>
    <row r="681" spans="10:11" ht="12.75" customHeight="1" x14ac:dyDescent="0.2">
      <c r="J681" s="53"/>
      <c r="K681" s="53">
        <f t="shared" si="61"/>
        <v>0</v>
      </c>
    </row>
    <row r="682" spans="10:11" ht="12.75" customHeight="1" x14ac:dyDescent="0.2">
      <c r="J682" s="53"/>
      <c r="K682" s="53">
        <f t="shared" si="61"/>
        <v>0</v>
      </c>
    </row>
    <row r="683" spans="10:11" ht="12.75" customHeight="1" x14ac:dyDescent="0.2">
      <c r="J683" s="53"/>
      <c r="K683" s="53">
        <f t="shared" si="61"/>
        <v>0</v>
      </c>
    </row>
    <row r="684" spans="10:11" ht="12.75" customHeight="1" x14ac:dyDescent="0.2">
      <c r="J684" s="53"/>
      <c r="K684" s="53">
        <f t="shared" si="61"/>
        <v>0</v>
      </c>
    </row>
    <row r="685" spans="10:11" ht="12.75" customHeight="1" x14ac:dyDescent="0.2">
      <c r="J685" s="53"/>
      <c r="K685" s="53">
        <f t="shared" si="61"/>
        <v>0</v>
      </c>
    </row>
    <row r="686" spans="10:11" ht="12.75" customHeight="1" x14ac:dyDescent="0.2">
      <c r="J686" s="53"/>
      <c r="K686" s="53">
        <f t="shared" si="61"/>
        <v>0</v>
      </c>
    </row>
    <row r="687" spans="10:11" ht="12.75" customHeight="1" x14ac:dyDescent="0.2">
      <c r="J687" s="53"/>
      <c r="K687" s="53">
        <f t="shared" si="61"/>
        <v>0</v>
      </c>
    </row>
    <row r="688" spans="10:11" ht="12.75" customHeight="1" x14ac:dyDescent="0.2">
      <c r="J688" s="53"/>
      <c r="K688" s="53">
        <f t="shared" si="61"/>
        <v>0</v>
      </c>
    </row>
    <row r="689" spans="10:11" ht="12.75" customHeight="1" x14ac:dyDescent="0.2">
      <c r="J689" s="53"/>
      <c r="K689" s="53">
        <f t="shared" si="61"/>
        <v>0</v>
      </c>
    </row>
    <row r="690" spans="10:11" ht="12.75" customHeight="1" x14ac:dyDescent="0.2">
      <c r="J690" s="53"/>
      <c r="K690" s="53">
        <f t="shared" si="61"/>
        <v>0</v>
      </c>
    </row>
    <row r="691" spans="10:11" ht="12.75" customHeight="1" x14ac:dyDescent="0.2">
      <c r="J691" s="53"/>
      <c r="K691" s="53">
        <f t="shared" si="61"/>
        <v>0</v>
      </c>
    </row>
    <row r="692" spans="10:11" ht="12.75" customHeight="1" x14ac:dyDescent="0.2">
      <c r="J692" s="53"/>
      <c r="K692" s="53">
        <f t="shared" si="61"/>
        <v>0</v>
      </c>
    </row>
    <row r="693" spans="10:11" ht="12.75" customHeight="1" x14ac:dyDescent="0.2">
      <c r="J693" s="53"/>
      <c r="K693" s="53">
        <f t="shared" si="61"/>
        <v>0</v>
      </c>
    </row>
    <row r="694" spans="10:11" ht="12.75" customHeight="1" x14ac:dyDescent="0.2">
      <c r="J694" s="53"/>
      <c r="K694" s="53">
        <f t="shared" si="61"/>
        <v>0</v>
      </c>
    </row>
    <row r="695" spans="10:11" ht="12.75" customHeight="1" x14ac:dyDescent="0.2">
      <c r="J695" s="53"/>
      <c r="K695" s="53">
        <f t="shared" si="61"/>
        <v>0</v>
      </c>
    </row>
    <row r="696" spans="10:11" ht="12.75" customHeight="1" x14ac:dyDescent="0.2">
      <c r="J696" s="53"/>
      <c r="K696" s="53">
        <f t="shared" si="61"/>
        <v>0</v>
      </c>
    </row>
    <row r="697" spans="10:11" ht="12.75" customHeight="1" x14ac:dyDescent="0.2">
      <c r="J697" s="53"/>
      <c r="K697" s="53">
        <f t="shared" si="61"/>
        <v>0</v>
      </c>
    </row>
    <row r="698" spans="10:11" ht="12.75" customHeight="1" x14ac:dyDescent="0.2">
      <c r="J698" s="53"/>
      <c r="K698" s="53">
        <f t="shared" si="61"/>
        <v>0</v>
      </c>
    </row>
    <row r="699" spans="10:11" ht="12.75" customHeight="1" x14ac:dyDescent="0.2">
      <c r="J699" s="53"/>
      <c r="K699" s="53">
        <f t="shared" si="61"/>
        <v>0</v>
      </c>
    </row>
    <row r="700" spans="10:11" ht="12.75" customHeight="1" x14ac:dyDescent="0.2">
      <c r="J700" s="53"/>
      <c r="K700" s="53">
        <f t="shared" si="61"/>
        <v>0</v>
      </c>
    </row>
    <row r="701" spans="10:11" ht="12.75" customHeight="1" x14ac:dyDescent="0.2">
      <c r="J701" s="53"/>
      <c r="K701" s="53">
        <f t="shared" si="61"/>
        <v>0</v>
      </c>
    </row>
    <row r="702" spans="10:11" ht="12.75" customHeight="1" x14ac:dyDescent="0.2">
      <c r="J702" s="53"/>
      <c r="K702" s="53">
        <f t="shared" si="61"/>
        <v>0</v>
      </c>
    </row>
    <row r="703" spans="10:11" ht="12.75" customHeight="1" x14ac:dyDescent="0.2">
      <c r="J703" s="53"/>
      <c r="K703" s="53">
        <f t="shared" si="61"/>
        <v>0</v>
      </c>
    </row>
    <row r="704" spans="10:11" ht="12.75" customHeight="1" x14ac:dyDescent="0.2">
      <c r="J704" s="53"/>
      <c r="K704" s="53">
        <f t="shared" si="61"/>
        <v>0</v>
      </c>
    </row>
    <row r="705" spans="10:11" ht="12.75" customHeight="1" x14ac:dyDescent="0.2">
      <c r="J705" s="53"/>
      <c r="K705" s="53">
        <f t="shared" si="61"/>
        <v>0</v>
      </c>
    </row>
    <row r="706" spans="10:11" ht="12.75" customHeight="1" x14ac:dyDescent="0.2">
      <c r="J706" s="53"/>
      <c r="K706" s="53">
        <f t="shared" si="61"/>
        <v>0</v>
      </c>
    </row>
    <row r="707" spans="10:11" ht="12.75" customHeight="1" x14ac:dyDescent="0.2">
      <c r="J707" s="53"/>
      <c r="K707" s="53">
        <f t="shared" si="61"/>
        <v>0</v>
      </c>
    </row>
    <row r="708" spans="10:11" ht="12.75" customHeight="1" x14ac:dyDescent="0.2">
      <c r="J708" s="53"/>
      <c r="K708" s="53">
        <f t="shared" si="61"/>
        <v>0</v>
      </c>
    </row>
    <row r="709" spans="10:11" ht="12.75" customHeight="1" x14ac:dyDescent="0.2">
      <c r="J709" s="53"/>
      <c r="K709" s="53">
        <f t="shared" si="61"/>
        <v>0</v>
      </c>
    </row>
    <row r="710" spans="10:11" ht="12.75" customHeight="1" x14ac:dyDescent="0.2">
      <c r="J710" s="53"/>
      <c r="K710" s="53">
        <f t="shared" si="61"/>
        <v>0</v>
      </c>
    </row>
    <row r="711" spans="10:11" ht="12.75" customHeight="1" x14ac:dyDescent="0.2">
      <c r="J711" s="53"/>
      <c r="K711" s="53">
        <f t="shared" si="61"/>
        <v>0</v>
      </c>
    </row>
    <row r="712" spans="10:11" ht="12.75" customHeight="1" x14ac:dyDescent="0.2">
      <c r="J712" s="53"/>
      <c r="K712" s="53">
        <f t="shared" si="61"/>
        <v>0</v>
      </c>
    </row>
    <row r="713" spans="10:11" ht="12.75" customHeight="1" x14ac:dyDescent="0.2">
      <c r="J713" s="53"/>
      <c r="K713" s="53">
        <f t="shared" si="61"/>
        <v>0</v>
      </c>
    </row>
    <row r="714" spans="10:11" ht="12.75" customHeight="1" x14ac:dyDescent="0.2">
      <c r="J714" s="53"/>
      <c r="K714" s="53">
        <f t="shared" si="61"/>
        <v>0</v>
      </c>
    </row>
    <row r="715" spans="10:11" ht="12.75" customHeight="1" x14ac:dyDescent="0.2">
      <c r="J715" s="53"/>
      <c r="K715" s="53">
        <f t="shared" si="61"/>
        <v>0</v>
      </c>
    </row>
    <row r="716" spans="10:11" ht="12.75" customHeight="1" x14ac:dyDescent="0.2">
      <c r="J716" s="53"/>
      <c r="K716" s="53">
        <f t="shared" si="61"/>
        <v>0</v>
      </c>
    </row>
    <row r="717" spans="10:11" ht="12.75" customHeight="1" x14ac:dyDescent="0.2">
      <c r="J717" s="53"/>
      <c r="K717" s="53">
        <f t="shared" si="61"/>
        <v>0</v>
      </c>
    </row>
    <row r="718" spans="10:11" ht="12.75" customHeight="1" x14ac:dyDescent="0.2">
      <c r="J718" s="53"/>
      <c r="K718" s="53">
        <f t="shared" si="61"/>
        <v>0</v>
      </c>
    </row>
    <row r="719" spans="10:11" ht="12.75" customHeight="1" x14ac:dyDescent="0.2">
      <c r="J719" s="53"/>
      <c r="K719" s="53">
        <f t="shared" si="61"/>
        <v>0</v>
      </c>
    </row>
    <row r="720" spans="10:11" ht="12.75" customHeight="1" x14ac:dyDescent="0.2">
      <c r="J720" s="53"/>
      <c r="K720" s="53">
        <f t="shared" si="61"/>
        <v>0</v>
      </c>
    </row>
    <row r="721" spans="10:11" ht="12.75" customHeight="1" x14ac:dyDescent="0.2">
      <c r="J721" s="53"/>
      <c r="K721" s="53">
        <f t="shared" si="61"/>
        <v>0</v>
      </c>
    </row>
    <row r="722" spans="10:11" ht="12.75" customHeight="1" x14ac:dyDescent="0.2">
      <c r="J722" s="53"/>
      <c r="K722" s="53">
        <f t="shared" si="61"/>
        <v>0</v>
      </c>
    </row>
    <row r="723" spans="10:11" ht="12.75" customHeight="1" x14ac:dyDescent="0.2">
      <c r="J723" s="53"/>
      <c r="K723" s="53">
        <f t="shared" si="61"/>
        <v>0</v>
      </c>
    </row>
    <row r="724" spans="10:11" ht="12.75" customHeight="1" x14ac:dyDescent="0.2">
      <c r="J724" s="53"/>
      <c r="K724" s="53">
        <f t="shared" si="61"/>
        <v>0</v>
      </c>
    </row>
    <row r="725" spans="10:11" ht="12.75" customHeight="1" x14ac:dyDescent="0.2">
      <c r="J725" s="53"/>
      <c r="K725" s="53">
        <f t="shared" si="61"/>
        <v>0</v>
      </c>
    </row>
    <row r="726" spans="10:11" ht="12.75" customHeight="1" x14ac:dyDescent="0.2">
      <c r="J726" s="53"/>
      <c r="K726" s="53">
        <f t="shared" si="61"/>
        <v>0</v>
      </c>
    </row>
    <row r="727" spans="10:11" ht="12.75" customHeight="1" x14ac:dyDescent="0.2">
      <c r="J727" s="53"/>
      <c r="K727" s="53">
        <f t="shared" si="61"/>
        <v>0</v>
      </c>
    </row>
    <row r="728" spans="10:11" ht="12.75" customHeight="1" x14ac:dyDescent="0.2">
      <c r="J728" s="53"/>
      <c r="K728" s="53">
        <f t="shared" si="61"/>
        <v>0</v>
      </c>
    </row>
    <row r="729" spans="10:11" ht="12.75" customHeight="1" x14ac:dyDescent="0.2">
      <c r="J729" s="53"/>
      <c r="K729" s="53">
        <f t="shared" si="61"/>
        <v>0</v>
      </c>
    </row>
    <row r="730" spans="10:11" ht="12.75" customHeight="1" x14ac:dyDescent="0.2">
      <c r="J730" s="53"/>
      <c r="K730" s="53">
        <f t="shared" si="61"/>
        <v>0</v>
      </c>
    </row>
    <row r="731" spans="10:11" ht="12.75" customHeight="1" x14ac:dyDescent="0.2">
      <c r="J731" s="53"/>
      <c r="K731" s="53">
        <f t="shared" ref="K731:K794" si="62">+J732</f>
        <v>0</v>
      </c>
    </row>
    <row r="732" spans="10:11" ht="12.75" customHeight="1" x14ac:dyDescent="0.2">
      <c r="J732" s="53"/>
      <c r="K732" s="53">
        <f t="shared" si="62"/>
        <v>0</v>
      </c>
    </row>
    <row r="733" spans="10:11" ht="12.75" customHeight="1" x14ac:dyDescent="0.2">
      <c r="J733" s="53"/>
      <c r="K733" s="53">
        <f t="shared" si="62"/>
        <v>0</v>
      </c>
    </row>
    <row r="734" spans="10:11" ht="12.75" customHeight="1" x14ac:dyDescent="0.2">
      <c r="J734" s="53"/>
      <c r="K734" s="53">
        <f t="shared" si="62"/>
        <v>0</v>
      </c>
    </row>
    <row r="735" spans="10:11" ht="12.75" customHeight="1" x14ac:dyDescent="0.2">
      <c r="J735" s="53"/>
      <c r="K735" s="53">
        <f t="shared" si="62"/>
        <v>0</v>
      </c>
    </row>
    <row r="736" spans="10:11" ht="12.75" customHeight="1" x14ac:dyDescent="0.2">
      <c r="J736" s="53"/>
      <c r="K736" s="53">
        <f t="shared" si="62"/>
        <v>0</v>
      </c>
    </row>
    <row r="737" spans="10:11" ht="12.75" customHeight="1" x14ac:dyDescent="0.2">
      <c r="J737" s="53"/>
      <c r="K737" s="53">
        <f t="shared" si="62"/>
        <v>0</v>
      </c>
    </row>
    <row r="738" spans="10:11" ht="12.75" customHeight="1" x14ac:dyDescent="0.2">
      <c r="J738" s="53"/>
      <c r="K738" s="53">
        <f t="shared" si="62"/>
        <v>0</v>
      </c>
    </row>
    <row r="739" spans="10:11" ht="12.75" customHeight="1" x14ac:dyDescent="0.2">
      <c r="J739" s="53"/>
      <c r="K739" s="53">
        <f t="shared" si="62"/>
        <v>0</v>
      </c>
    </row>
    <row r="740" spans="10:11" ht="12.75" customHeight="1" x14ac:dyDescent="0.2">
      <c r="J740" s="53"/>
      <c r="K740" s="53">
        <f t="shared" si="62"/>
        <v>0</v>
      </c>
    </row>
    <row r="741" spans="10:11" ht="12.75" customHeight="1" x14ac:dyDescent="0.2">
      <c r="J741" s="53"/>
      <c r="K741" s="53">
        <f t="shared" si="62"/>
        <v>0</v>
      </c>
    </row>
    <row r="742" spans="10:11" ht="12.75" customHeight="1" x14ac:dyDescent="0.2">
      <c r="J742" s="53"/>
      <c r="K742" s="53">
        <f t="shared" si="62"/>
        <v>0</v>
      </c>
    </row>
    <row r="743" spans="10:11" ht="12.75" customHeight="1" x14ac:dyDescent="0.2">
      <c r="J743" s="53"/>
      <c r="K743" s="53">
        <f t="shared" si="62"/>
        <v>0</v>
      </c>
    </row>
    <row r="744" spans="10:11" ht="12.75" customHeight="1" x14ac:dyDescent="0.2">
      <c r="J744" s="53"/>
      <c r="K744" s="53">
        <f t="shared" si="62"/>
        <v>0</v>
      </c>
    </row>
    <row r="745" spans="10:11" ht="12.75" customHeight="1" x14ac:dyDescent="0.2">
      <c r="J745" s="53"/>
      <c r="K745" s="53">
        <f t="shared" si="62"/>
        <v>0</v>
      </c>
    </row>
    <row r="746" spans="10:11" ht="12.75" customHeight="1" x14ac:dyDescent="0.2">
      <c r="J746" s="53"/>
      <c r="K746" s="53">
        <f t="shared" si="62"/>
        <v>0</v>
      </c>
    </row>
    <row r="747" spans="10:11" ht="12.75" customHeight="1" x14ac:dyDescent="0.2">
      <c r="J747" s="53"/>
      <c r="K747" s="53">
        <f t="shared" si="62"/>
        <v>0</v>
      </c>
    </row>
    <row r="748" spans="10:11" ht="12.75" customHeight="1" x14ac:dyDescent="0.2">
      <c r="J748" s="53"/>
      <c r="K748" s="53">
        <f t="shared" si="62"/>
        <v>0</v>
      </c>
    </row>
    <row r="749" spans="10:11" ht="12.75" customHeight="1" x14ac:dyDescent="0.2">
      <c r="J749" s="53"/>
      <c r="K749" s="53">
        <f t="shared" si="62"/>
        <v>0</v>
      </c>
    </row>
    <row r="750" spans="10:11" ht="12.75" customHeight="1" x14ac:dyDescent="0.2">
      <c r="J750" s="53"/>
      <c r="K750" s="53">
        <f t="shared" si="62"/>
        <v>0</v>
      </c>
    </row>
    <row r="751" spans="10:11" ht="12.75" customHeight="1" x14ac:dyDescent="0.2">
      <c r="J751" s="53"/>
      <c r="K751" s="53">
        <f t="shared" si="62"/>
        <v>0</v>
      </c>
    </row>
    <row r="752" spans="10:11" ht="12.75" customHeight="1" x14ac:dyDescent="0.2">
      <c r="J752" s="53"/>
      <c r="K752" s="53">
        <f t="shared" si="62"/>
        <v>0</v>
      </c>
    </row>
    <row r="753" spans="10:11" ht="12.75" customHeight="1" x14ac:dyDescent="0.2">
      <c r="J753" s="53"/>
      <c r="K753" s="53">
        <f t="shared" si="62"/>
        <v>0</v>
      </c>
    </row>
    <row r="754" spans="10:11" ht="12.75" customHeight="1" x14ac:dyDescent="0.2">
      <c r="J754" s="53"/>
      <c r="K754" s="53">
        <f t="shared" si="62"/>
        <v>0</v>
      </c>
    </row>
    <row r="755" spans="10:11" ht="12.75" customHeight="1" x14ac:dyDescent="0.2">
      <c r="J755" s="53"/>
      <c r="K755" s="53">
        <f t="shared" si="62"/>
        <v>0</v>
      </c>
    </row>
    <row r="756" spans="10:11" ht="12.75" customHeight="1" x14ac:dyDescent="0.2">
      <c r="J756" s="53"/>
      <c r="K756" s="53">
        <f t="shared" si="62"/>
        <v>0</v>
      </c>
    </row>
    <row r="757" spans="10:11" ht="12.75" customHeight="1" x14ac:dyDescent="0.2">
      <c r="J757" s="53"/>
      <c r="K757" s="53">
        <f t="shared" si="62"/>
        <v>0</v>
      </c>
    </row>
    <row r="758" spans="10:11" ht="12.75" customHeight="1" x14ac:dyDescent="0.2">
      <c r="J758" s="53"/>
      <c r="K758" s="53">
        <f t="shared" si="62"/>
        <v>0</v>
      </c>
    </row>
    <row r="759" spans="10:11" ht="12.75" customHeight="1" x14ac:dyDescent="0.2">
      <c r="J759" s="53"/>
      <c r="K759" s="53">
        <f t="shared" si="62"/>
        <v>0</v>
      </c>
    </row>
    <row r="760" spans="10:11" ht="12.75" customHeight="1" x14ac:dyDescent="0.2">
      <c r="J760" s="53"/>
      <c r="K760" s="53">
        <f t="shared" si="62"/>
        <v>0</v>
      </c>
    </row>
    <row r="761" spans="10:11" ht="12.75" customHeight="1" x14ac:dyDescent="0.2">
      <c r="J761" s="53"/>
      <c r="K761" s="53">
        <f t="shared" si="62"/>
        <v>0</v>
      </c>
    </row>
    <row r="762" spans="10:11" ht="12.75" customHeight="1" x14ac:dyDescent="0.2">
      <c r="J762" s="53"/>
      <c r="K762" s="53">
        <f t="shared" si="62"/>
        <v>0</v>
      </c>
    </row>
    <row r="763" spans="10:11" ht="12.75" customHeight="1" x14ac:dyDescent="0.2">
      <c r="J763" s="53"/>
      <c r="K763" s="53">
        <f t="shared" si="62"/>
        <v>0</v>
      </c>
    </row>
    <row r="764" spans="10:11" ht="12.75" customHeight="1" x14ac:dyDescent="0.2">
      <c r="J764" s="53"/>
      <c r="K764" s="53">
        <f t="shared" si="62"/>
        <v>0</v>
      </c>
    </row>
    <row r="765" spans="10:11" ht="12.75" customHeight="1" x14ac:dyDescent="0.2">
      <c r="J765" s="53"/>
      <c r="K765" s="53">
        <f t="shared" si="62"/>
        <v>0</v>
      </c>
    </row>
    <row r="766" spans="10:11" ht="12.75" customHeight="1" x14ac:dyDescent="0.2">
      <c r="J766" s="53"/>
      <c r="K766" s="53">
        <f t="shared" si="62"/>
        <v>0</v>
      </c>
    </row>
    <row r="767" spans="10:11" ht="12.75" customHeight="1" x14ac:dyDescent="0.2">
      <c r="J767" s="53"/>
      <c r="K767" s="53">
        <f t="shared" si="62"/>
        <v>0</v>
      </c>
    </row>
    <row r="768" spans="10:11" ht="12.75" customHeight="1" x14ac:dyDescent="0.2">
      <c r="J768" s="53"/>
      <c r="K768" s="53">
        <f t="shared" si="62"/>
        <v>0</v>
      </c>
    </row>
    <row r="769" spans="10:11" ht="12.75" customHeight="1" x14ac:dyDescent="0.2">
      <c r="J769" s="53"/>
      <c r="K769" s="53">
        <f t="shared" si="62"/>
        <v>0</v>
      </c>
    </row>
    <row r="770" spans="10:11" ht="12.75" customHeight="1" x14ac:dyDescent="0.2">
      <c r="J770" s="53"/>
      <c r="K770" s="53">
        <f t="shared" si="62"/>
        <v>0</v>
      </c>
    </row>
    <row r="771" spans="10:11" ht="12.75" customHeight="1" x14ac:dyDescent="0.2">
      <c r="J771" s="53"/>
      <c r="K771" s="53">
        <f t="shared" si="62"/>
        <v>0</v>
      </c>
    </row>
    <row r="772" spans="10:11" ht="12.75" customHeight="1" x14ac:dyDescent="0.2">
      <c r="J772" s="53"/>
      <c r="K772" s="53">
        <f t="shared" si="62"/>
        <v>0</v>
      </c>
    </row>
    <row r="773" spans="10:11" ht="12.75" customHeight="1" x14ac:dyDescent="0.2">
      <c r="J773" s="53"/>
      <c r="K773" s="53">
        <f t="shared" si="62"/>
        <v>0</v>
      </c>
    </row>
    <row r="774" spans="10:11" ht="12.75" customHeight="1" x14ac:dyDescent="0.2">
      <c r="J774" s="53"/>
      <c r="K774" s="53">
        <f t="shared" si="62"/>
        <v>0</v>
      </c>
    </row>
    <row r="775" spans="10:11" ht="12.75" customHeight="1" x14ac:dyDescent="0.2">
      <c r="J775" s="53"/>
      <c r="K775" s="53">
        <f t="shared" si="62"/>
        <v>0</v>
      </c>
    </row>
    <row r="776" spans="10:11" ht="12.75" customHeight="1" x14ac:dyDescent="0.2">
      <c r="J776" s="53"/>
      <c r="K776" s="53">
        <f t="shared" si="62"/>
        <v>0</v>
      </c>
    </row>
    <row r="777" spans="10:11" ht="12.75" customHeight="1" x14ac:dyDescent="0.2">
      <c r="J777" s="53"/>
      <c r="K777" s="53">
        <f t="shared" si="62"/>
        <v>0</v>
      </c>
    </row>
    <row r="778" spans="10:11" ht="12.75" customHeight="1" x14ac:dyDescent="0.2">
      <c r="J778" s="53"/>
      <c r="K778" s="53">
        <f t="shared" si="62"/>
        <v>0</v>
      </c>
    </row>
    <row r="779" spans="10:11" ht="12.75" customHeight="1" x14ac:dyDescent="0.2">
      <c r="J779" s="53"/>
      <c r="K779" s="53">
        <f t="shared" si="62"/>
        <v>0</v>
      </c>
    </row>
    <row r="780" spans="10:11" ht="12.75" customHeight="1" x14ac:dyDescent="0.2">
      <c r="J780" s="53"/>
      <c r="K780" s="53">
        <f t="shared" si="62"/>
        <v>0</v>
      </c>
    </row>
    <row r="781" spans="10:11" ht="12.75" customHeight="1" x14ac:dyDescent="0.2">
      <c r="J781" s="53"/>
      <c r="K781" s="53">
        <f t="shared" si="62"/>
        <v>0</v>
      </c>
    </row>
    <row r="782" spans="10:11" ht="12.75" customHeight="1" x14ac:dyDescent="0.2">
      <c r="J782" s="53"/>
      <c r="K782" s="53">
        <f t="shared" si="62"/>
        <v>0</v>
      </c>
    </row>
    <row r="783" spans="10:11" ht="12.75" customHeight="1" x14ac:dyDescent="0.2">
      <c r="J783" s="53"/>
      <c r="K783" s="53">
        <f t="shared" si="62"/>
        <v>0</v>
      </c>
    </row>
    <row r="784" spans="10:11" ht="12.75" customHeight="1" x14ac:dyDescent="0.2">
      <c r="J784" s="53"/>
      <c r="K784" s="53">
        <f t="shared" si="62"/>
        <v>0</v>
      </c>
    </row>
    <row r="785" spans="10:11" ht="12.75" customHeight="1" x14ac:dyDescent="0.2">
      <c r="J785" s="53"/>
      <c r="K785" s="53">
        <f t="shared" si="62"/>
        <v>0</v>
      </c>
    </row>
    <row r="786" spans="10:11" ht="12.75" customHeight="1" x14ac:dyDescent="0.2">
      <c r="J786" s="53"/>
      <c r="K786" s="53">
        <f t="shared" si="62"/>
        <v>0</v>
      </c>
    </row>
    <row r="787" spans="10:11" ht="12.75" customHeight="1" x14ac:dyDescent="0.2">
      <c r="J787" s="53"/>
      <c r="K787" s="53">
        <f t="shared" si="62"/>
        <v>0</v>
      </c>
    </row>
    <row r="788" spans="10:11" ht="12.75" customHeight="1" x14ac:dyDescent="0.2">
      <c r="J788" s="53"/>
      <c r="K788" s="53">
        <f t="shared" si="62"/>
        <v>0</v>
      </c>
    </row>
    <row r="789" spans="10:11" ht="12.75" customHeight="1" x14ac:dyDescent="0.2">
      <c r="J789" s="53"/>
      <c r="K789" s="53">
        <f t="shared" si="62"/>
        <v>0</v>
      </c>
    </row>
    <row r="790" spans="10:11" ht="12.75" customHeight="1" x14ac:dyDescent="0.2">
      <c r="J790" s="53"/>
      <c r="K790" s="53">
        <f t="shared" si="62"/>
        <v>0</v>
      </c>
    </row>
    <row r="791" spans="10:11" ht="12.75" customHeight="1" x14ac:dyDescent="0.2">
      <c r="J791" s="53"/>
      <c r="K791" s="53">
        <f t="shared" si="62"/>
        <v>0</v>
      </c>
    </row>
    <row r="792" spans="10:11" ht="12.75" customHeight="1" x14ac:dyDescent="0.2">
      <c r="J792" s="53"/>
      <c r="K792" s="53">
        <f t="shared" si="62"/>
        <v>0</v>
      </c>
    </row>
    <row r="793" spans="10:11" ht="12.75" customHeight="1" x14ac:dyDescent="0.2">
      <c r="J793" s="53"/>
      <c r="K793" s="53">
        <f t="shared" si="62"/>
        <v>0</v>
      </c>
    </row>
    <row r="794" spans="10:11" ht="12.75" customHeight="1" x14ac:dyDescent="0.2">
      <c r="J794" s="53"/>
      <c r="K794" s="53">
        <f t="shared" si="62"/>
        <v>0</v>
      </c>
    </row>
    <row r="795" spans="10:11" ht="12.75" customHeight="1" x14ac:dyDescent="0.2">
      <c r="J795" s="53"/>
      <c r="K795" s="53">
        <f t="shared" ref="K795:K833" si="63">+J796</f>
        <v>0</v>
      </c>
    </row>
    <row r="796" spans="10:11" ht="12.75" customHeight="1" x14ac:dyDescent="0.2">
      <c r="J796" s="53"/>
      <c r="K796" s="53">
        <f t="shared" si="63"/>
        <v>0</v>
      </c>
    </row>
    <row r="797" spans="10:11" ht="12.75" customHeight="1" x14ac:dyDescent="0.2">
      <c r="J797" s="53"/>
      <c r="K797" s="53">
        <f t="shared" si="63"/>
        <v>0</v>
      </c>
    </row>
    <row r="798" spans="10:11" ht="12.75" customHeight="1" x14ac:dyDescent="0.2">
      <c r="J798" s="53"/>
      <c r="K798" s="53">
        <f t="shared" si="63"/>
        <v>0</v>
      </c>
    </row>
    <row r="799" spans="10:11" ht="12.75" customHeight="1" x14ac:dyDescent="0.2">
      <c r="J799" s="53"/>
      <c r="K799" s="53">
        <f t="shared" si="63"/>
        <v>0</v>
      </c>
    </row>
    <row r="800" spans="10:11" ht="12.75" customHeight="1" x14ac:dyDescent="0.2">
      <c r="J800" s="53"/>
      <c r="K800" s="53">
        <f t="shared" si="63"/>
        <v>0</v>
      </c>
    </row>
    <row r="801" spans="10:11" ht="12.75" customHeight="1" x14ac:dyDescent="0.2">
      <c r="J801" s="53"/>
      <c r="K801" s="53">
        <f t="shared" si="63"/>
        <v>0</v>
      </c>
    </row>
    <row r="802" spans="10:11" ht="12.75" customHeight="1" x14ac:dyDescent="0.2">
      <c r="J802" s="53"/>
      <c r="K802" s="53">
        <f t="shared" si="63"/>
        <v>0</v>
      </c>
    </row>
    <row r="803" spans="10:11" ht="12.75" customHeight="1" x14ac:dyDescent="0.2">
      <c r="J803" s="53"/>
      <c r="K803" s="53">
        <f t="shared" si="63"/>
        <v>0</v>
      </c>
    </row>
    <row r="804" spans="10:11" ht="12.75" customHeight="1" x14ac:dyDescent="0.2">
      <c r="J804" s="53"/>
      <c r="K804" s="53">
        <f t="shared" si="63"/>
        <v>0</v>
      </c>
    </row>
    <row r="805" spans="10:11" ht="12.75" customHeight="1" x14ac:dyDescent="0.2">
      <c r="J805" s="53"/>
      <c r="K805" s="53">
        <f t="shared" si="63"/>
        <v>0</v>
      </c>
    </row>
    <row r="806" spans="10:11" ht="12.75" customHeight="1" x14ac:dyDescent="0.2">
      <c r="J806" s="53"/>
      <c r="K806" s="53">
        <f t="shared" si="63"/>
        <v>0</v>
      </c>
    </row>
    <row r="807" spans="10:11" ht="12.75" customHeight="1" x14ac:dyDescent="0.2">
      <c r="J807" s="53"/>
      <c r="K807" s="53">
        <f t="shared" si="63"/>
        <v>0</v>
      </c>
    </row>
    <row r="808" spans="10:11" ht="12.75" customHeight="1" x14ac:dyDescent="0.2">
      <c r="J808" s="53"/>
      <c r="K808" s="53">
        <f t="shared" si="63"/>
        <v>0</v>
      </c>
    </row>
    <row r="809" spans="10:11" ht="12.75" customHeight="1" x14ac:dyDescent="0.2">
      <c r="J809" s="53"/>
      <c r="K809" s="53">
        <f t="shared" si="63"/>
        <v>0</v>
      </c>
    </row>
    <row r="810" spans="10:11" ht="12.75" customHeight="1" x14ac:dyDescent="0.2">
      <c r="J810" s="53"/>
      <c r="K810" s="53">
        <f t="shared" si="63"/>
        <v>0</v>
      </c>
    </row>
    <row r="811" spans="10:11" ht="12.75" customHeight="1" x14ac:dyDescent="0.2">
      <c r="J811" s="53"/>
      <c r="K811" s="53">
        <f t="shared" si="63"/>
        <v>0</v>
      </c>
    </row>
    <row r="812" spans="10:11" ht="12.75" customHeight="1" x14ac:dyDescent="0.2">
      <c r="J812" s="53"/>
      <c r="K812" s="53">
        <f t="shared" si="63"/>
        <v>0</v>
      </c>
    </row>
    <row r="813" spans="10:11" ht="12.75" customHeight="1" x14ac:dyDescent="0.2">
      <c r="J813" s="53"/>
      <c r="K813" s="53">
        <f t="shared" si="63"/>
        <v>0</v>
      </c>
    </row>
    <row r="814" spans="10:11" ht="12.75" customHeight="1" x14ac:dyDescent="0.2">
      <c r="J814" s="53"/>
      <c r="K814" s="53">
        <f t="shared" si="63"/>
        <v>0</v>
      </c>
    </row>
    <row r="815" spans="10:11" ht="12.75" customHeight="1" x14ac:dyDescent="0.2">
      <c r="J815" s="53"/>
      <c r="K815" s="53">
        <f t="shared" si="63"/>
        <v>0</v>
      </c>
    </row>
    <row r="816" spans="10:11" ht="12.75" customHeight="1" x14ac:dyDescent="0.2">
      <c r="J816" s="53"/>
      <c r="K816" s="53">
        <f t="shared" si="63"/>
        <v>0</v>
      </c>
    </row>
    <row r="817" spans="10:11" ht="12.75" customHeight="1" x14ac:dyDescent="0.2">
      <c r="J817" s="53"/>
      <c r="K817" s="53">
        <f t="shared" si="63"/>
        <v>0</v>
      </c>
    </row>
    <row r="818" spans="10:11" ht="12.75" customHeight="1" x14ac:dyDescent="0.2">
      <c r="J818" s="53"/>
      <c r="K818" s="53">
        <f t="shared" si="63"/>
        <v>0</v>
      </c>
    </row>
    <row r="819" spans="10:11" ht="12.75" customHeight="1" x14ac:dyDescent="0.2">
      <c r="J819" s="53"/>
      <c r="K819" s="53">
        <f t="shared" si="63"/>
        <v>0</v>
      </c>
    </row>
    <row r="820" spans="10:11" ht="12.75" customHeight="1" x14ac:dyDescent="0.2">
      <c r="J820" s="53"/>
      <c r="K820" s="53">
        <f t="shared" si="63"/>
        <v>0</v>
      </c>
    </row>
    <row r="821" spans="10:11" ht="12.75" customHeight="1" x14ac:dyDescent="0.2">
      <c r="J821" s="53"/>
      <c r="K821" s="53">
        <f t="shared" si="63"/>
        <v>0</v>
      </c>
    </row>
    <row r="822" spans="10:11" ht="12.75" customHeight="1" x14ac:dyDescent="0.2">
      <c r="J822" s="53"/>
      <c r="K822" s="53">
        <f t="shared" si="63"/>
        <v>0</v>
      </c>
    </row>
    <row r="823" spans="10:11" ht="12.75" customHeight="1" x14ac:dyDescent="0.2">
      <c r="J823" s="53"/>
      <c r="K823" s="53">
        <f t="shared" si="63"/>
        <v>0</v>
      </c>
    </row>
    <row r="824" spans="10:11" ht="12.75" customHeight="1" x14ac:dyDescent="0.2">
      <c r="J824" s="53"/>
      <c r="K824" s="53">
        <f t="shared" si="63"/>
        <v>0</v>
      </c>
    </row>
    <row r="825" spans="10:11" ht="12.75" customHeight="1" x14ac:dyDescent="0.2">
      <c r="J825" s="53"/>
      <c r="K825" s="53">
        <f t="shared" si="63"/>
        <v>0</v>
      </c>
    </row>
    <row r="826" spans="10:11" ht="12.75" customHeight="1" x14ac:dyDescent="0.2">
      <c r="J826" s="53"/>
      <c r="K826" s="53">
        <f t="shared" si="63"/>
        <v>0</v>
      </c>
    </row>
    <row r="827" spans="10:11" ht="12.75" customHeight="1" x14ac:dyDescent="0.2">
      <c r="J827" s="53"/>
      <c r="K827" s="53">
        <f t="shared" si="63"/>
        <v>0</v>
      </c>
    </row>
    <row r="828" spans="10:11" ht="12.75" customHeight="1" x14ac:dyDescent="0.2">
      <c r="J828" s="53"/>
      <c r="K828" s="53">
        <f t="shared" si="63"/>
        <v>0</v>
      </c>
    </row>
    <row r="829" spans="10:11" ht="12.75" customHeight="1" x14ac:dyDescent="0.2">
      <c r="J829" s="53"/>
      <c r="K829" s="53">
        <f t="shared" si="63"/>
        <v>0</v>
      </c>
    </row>
    <row r="830" spans="10:11" ht="12.75" customHeight="1" x14ac:dyDescent="0.2">
      <c r="J830" s="53"/>
      <c r="K830" s="53">
        <f t="shared" si="63"/>
        <v>0</v>
      </c>
    </row>
    <row r="831" spans="10:11" ht="12.75" customHeight="1" x14ac:dyDescent="0.2">
      <c r="J831" s="53"/>
      <c r="K831" s="53">
        <f t="shared" si="63"/>
        <v>0</v>
      </c>
    </row>
    <row r="832" spans="10:11" ht="12.75" customHeight="1" x14ac:dyDescent="0.2">
      <c r="J832" s="53"/>
      <c r="K832" s="53">
        <f t="shared" si="63"/>
        <v>0</v>
      </c>
    </row>
    <row r="833" spans="10:11" ht="12.75" customHeight="1" x14ac:dyDescent="0.2">
      <c r="J833" s="53"/>
      <c r="K833" s="53">
        <f t="shared" si="63"/>
        <v>0</v>
      </c>
    </row>
    <row r="834" spans="10:11" ht="12.75" customHeight="1" x14ac:dyDescent="0.2">
      <c r="J834" s="53"/>
      <c r="K834" s="53" t="e">
        <f>+#REF!</f>
        <v>#REF!</v>
      </c>
    </row>
  </sheetData>
  <sheetProtection sheet="1" objects="1" scenarios="1" formatCells="0" formatColumns="0" formatRows="0"/>
  <mergeCells count="1">
    <mergeCell ref="S12:S13"/>
  </mergeCells>
  <phoneticPr fontId="0" type="noConversion"/>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4"/>
  <sheetViews>
    <sheetView topLeftCell="B1" workbookViewId="0">
      <pane xSplit="7" ySplit="15" topLeftCell="I16" activePane="bottomRight" state="frozen"/>
      <selection activeCell="B1" sqref="B1"/>
      <selection pane="topRight" activeCell="I1" sqref="I1"/>
      <selection pane="bottomLeft" activeCell="B10" sqref="B10"/>
      <selection pane="bottomRight" activeCell="R13" sqref="R13"/>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20" width="0" style="9" hidden="1" customWidth="1"/>
    <col min="21" max="16384" width="9.140625" style="9"/>
  </cols>
  <sheetData>
    <row r="1" spans="1:20" ht="12.75" customHeight="1" x14ac:dyDescent="0.2">
      <c r="A1" s="2"/>
      <c r="B1" s="2"/>
      <c r="C1" s="2"/>
      <c r="D1" s="3"/>
      <c r="E1" s="2"/>
      <c r="F1" s="2"/>
      <c r="G1" s="4"/>
      <c r="H1" s="5"/>
      <c r="I1" s="6"/>
      <c r="J1" s="6"/>
      <c r="K1" s="6"/>
      <c r="L1" s="3" t="s">
        <v>50</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39</v>
      </c>
      <c r="J3" s="6"/>
      <c r="K3" s="6"/>
      <c r="L3" s="147" t="s">
        <v>84</v>
      </c>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1">
        <f>IF(P14="","",((1+N14)^12)-1)</f>
        <v>4.1980186395687902E-2</v>
      </c>
      <c r="K5" s="6"/>
      <c r="L5" s="10"/>
      <c r="M5" s="7"/>
      <c r="N5" s="8" t="s">
        <v>33</v>
      </c>
      <c r="O5" s="73">
        <f>Intro!B1</f>
        <v>42998</v>
      </c>
      <c r="P5" s="8"/>
    </row>
    <row r="6" spans="1:20" ht="12.75" customHeight="1" x14ac:dyDescent="0.2">
      <c r="A6" s="2"/>
      <c r="B6" s="2"/>
      <c r="C6" s="2"/>
      <c r="D6" s="3"/>
      <c r="E6" s="2"/>
      <c r="F6" s="2"/>
      <c r="G6" s="4"/>
      <c r="H6" s="5"/>
      <c r="I6" s="3"/>
      <c r="J6" s="71"/>
      <c r="K6" s="6"/>
      <c r="L6" s="10"/>
      <c r="M6" s="7"/>
      <c r="N6" s="8"/>
      <c r="O6" s="8"/>
      <c r="P6" s="8"/>
    </row>
    <row r="7" spans="1:20" ht="12.75" customHeight="1" x14ac:dyDescent="0.2">
      <c r="A7" s="2"/>
      <c r="B7" s="2"/>
      <c r="C7" s="2"/>
      <c r="D7" s="3"/>
      <c r="E7" s="2"/>
      <c r="F7" s="2"/>
      <c r="G7" s="4"/>
      <c r="H7" s="5"/>
      <c r="I7" s="3" t="s">
        <v>42</v>
      </c>
      <c r="J7" s="71"/>
      <c r="K7" s="6"/>
      <c r="L7" s="154">
        <v>42356</v>
      </c>
      <c r="M7" s="9"/>
      <c r="N7" s="96" t="s">
        <v>48</v>
      </c>
      <c r="O7" s="97"/>
      <c r="P7" s="98">
        <f>SUM(P8:P9)</f>
        <v>4541.1806526668706</v>
      </c>
    </row>
    <row r="8" spans="1:20" ht="12.75" customHeight="1" x14ac:dyDescent="0.2">
      <c r="A8" s="2"/>
      <c r="B8" s="2"/>
      <c r="C8" s="2"/>
      <c r="D8" s="3"/>
      <c r="E8" s="2"/>
      <c r="F8" s="2"/>
      <c r="G8" s="4"/>
      <c r="H8" s="5"/>
      <c r="I8" s="7" t="s">
        <v>43</v>
      </c>
      <c r="J8" s="8"/>
      <c r="K8" s="8"/>
      <c r="L8" s="92">
        <f>VLOOKUP(O5,J:J,1)</f>
        <v>42996</v>
      </c>
      <c r="M8" s="7"/>
      <c r="N8" s="3"/>
      <c r="O8" s="106" t="s">
        <v>47</v>
      </c>
      <c r="P8" s="107">
        <f>VLOOKUP(L8,J18:P377,7)</f>
        <v>4496.2184679870006</v>
      </c>
    </row>
    <row r="9" spans="1:20" ht="12.75" customHeight="1" x14ac:dyDescent="0.2">
      <c r="A9" s="2"/>
      <c r="B9" s="2"/>
      <c r="C9" s="2"/>
      <c r="D9" s="3"/>
      <c r="E9" s="2"/>
      <c r="F9" s="2"/>
      <c r="G9" s="4"/>
      <c r="H9" s="5"/>
      <c r="I9" s="3" t="s">
        <v>46</v>
      </c>
      <c r="J9" s="71"/>
      <c r="K9" s="6"/>
      <c r="L9" s="94">
        <f>EDATE(L7,I14-1)</f>
        <v>43787</v>
      </c>
      <c r="M9" s="7"/>
      <c r="N9" s="95"/>
      <c r="O9" s="108" t="s">
        <v>18</v>
      </c>
      <c r="P9" s="107">
        <f>IF(L7&lt;Intro!B2,IF(P14&lt;7500,P8*(((1+J5)^(2/12))-1),P8*(((1+J5)^(3/12))-1)),IF((L9-L8)&gt;365,P8*0.01,P8*0.005))</f>
        <v>44.962184679870006</v>
      </c>
    </row>
    <row r="10" spans="1:20" ht="12.75" customHeight="1" x14ac:dyDescent="0.2">
      <c r="A10" s="2"/>
      <c r="B10" s="2"/>
      <c r="C10" s="2"/>
      <c r="D10" s="3"/>
      <c r="E10" s="2"/>
      <c r="F10" s="2"/>
      <c r="G10" s="4"/>
      <c r="H10" s="5"/>
      <c r="I10" s="6"/>
      <c r="J10" s="6"/>
      <c r="K10" s="6"/>
      <c r="L10" s="11"/>
      <c r="M10" s="7"/>
      <c r="N10" s="75"/>
      <c r="O10" s="75"/>
      <c r="P10" s="8"/>
    </row>
    <row r="11" spans="1:20" ht="12.75" customHeight="1" x14ac:dyDescent="0.2">
      <c r="A11" s="2"/>
      <c r="B11" s="2"/>
      <c r="C11" s="2"/>
      <c r="D11" s="3"/>
      <c r="E11" s="2"/>
      <c r="F11" s="2"/>
      <c r="G11" s="4"/>
      <c r="H11" s="5"/>
      <c r="I11" s="9"/>
      <c r="J11" s="6"/>
      <c r="K11" s="6"/>
      <c r="L11" s="11"/>
      <c r="M11" s="7"/>
      <c r="N11" s="103" t="s">
        <v>49</v>
      </c>
      <c r="O11" s="104"/>
      <c r="P11" s="105">
        <f>P8+T12</f>
        <v>4707.5600000011127</v>
      </c>
    </row>
    <row r="12" spans="1:20" ht="12.75" customHeight="1" thickBot="1" x14ac:dyDescent="0.25">
      <c r="A12" s="2"/>
      <c r="B12" s="2"/>
      <c r="C12" s="2"/>
      <c r="D12" s="3"/>
      <c r="E12" s="2"/>
      <c r="F12" s="2"/>
      <c r="G12" s="4"/>
      <c r="H12" s="5"/>
      <c r="I12" s="6"/>
      <c r="J12" s="6"/>
      <c r="K12" s="6"/>
      <c r="L12" s="11"/>
      <c r="M12" s="7"/>
      <c r="N12" s="8"/>
      <c r="O12" s="8"/>
      <c r="P12" s="8"/>
      <c r="S12" s="167" t="s">
        <v>22</v>
      </c>
      <c r="T12" s="68">
        <f>SUMIF($J:$J,"&gt;"&amp;L8,$N:$N)</f>
        <v>211.34153201411243</v>
      </c>
    </row>
    <row r="13" spans="1:20" ht="34.5" customHeight="1" x14ac:dyDescent="0.2">
      <c r="A13" s="2"/>
      <c r="B13" s="2"/>
      <c r="C13" s="2"/>
      <c r="D13" s="3"/>
      <c r="E13" s="2"/>
      <c r="F13" s="2"/>
      <c r="G13" s="4"/>
      <c r="H13" s="5"/>
      <c r="I13" s="70" t="s">
        <v>41</v>
      </c>
      <c r="J13" s="13" t="s">
        <v>6</v>
      </c>
      <c r="K13" s="14"/>
      <c r="L13" s="15" t="s">
        <v>3</v>
      </c>
      <c r="M13" s="16" t="s">
        <v>7</v>
      </c>
      <c r="N13" s="17" t="s">
        <v>8</v>
      </c>
      <c r="O13" s="18" t="s">
        <v>9</v>
      </c>
      <c r="P13" s="19" t="s">
        <v>1</v>
      </c>
      <c r="R13" s="61"/>
      <c r="S13" s="167"/>
    </row>
    <row r="14" spans="1:20" ht="12.75" customHeight="1" thickBot="1" x14ac:dyDescent="0.25">
      <c r="A14" s="2"/>
      <c r="B14" s="2"/>
      <c r="C14" s="2"/>
      <c r="D14" s="3"/>
      <c r="E14" s="2"/>
      <c r="F14" s="2"/>
      <c r="G14" s="4"/>
      <c r="H14" s="5"/>
      <c r="I14" s="155">
        <v>48</v>
      </c>
      <c r="J14" s="20"/>
      <c r="K14" s="21"/>
      <c r="L14" s="156">
        <v>181.06</v>
      </c>
      <c r="M14" s="23"/>
      <c r="N14" s="99">
        <f>IF(P14="","",RATE(I14,-L14,P14))</f>
        <v>3.4327892528572654E-3</v>
      </c>
      <c r="O14" s="24"/>
      <c r="P14" s="152">
        <v>8000</v>
      </c>
    </row>
    <row r="15" spans="1:20" ht="12.75" customHeight="1" x14ac:dyDescent="0.2">
      <c r="A15" s="2"/>
      <c r="B15" s="2"/>
      <c r="C15" s="2"/>
      <c r="D15" s="3"/>
      <c r="E15" s="2"/>
      <c r="F15" s="2"/>
      <c r="G15" s="4"/>
      <c r="H15" s="5"/>
      <c r="I15" s="6"/>
      <c r="J15" s="6"/>
      <c r="K15" s="6"/>
      <c r="L15" s="11"/>
      <c r="M15" s="7"/>
      <c r="N15" s="8"/>
      <c r="O15" s="8"/>
      <c r="P15" s="8"/>
    </row>
    <row r="16" spans="1:20" s="32" customFormat="1" ht="21.75" customHeight="1" x14ac:dyDescent="0.2">
      <c r="A16" s="25"/>
      <c r="B16" s="25"/>
      <c r="C16" s="25"/>
      <c r="D16" s="26"/>
      <c r="E16" s="25"/>
      <c r="F16" s="25"/>
      <c r="G16" s="27"/>
      <c r="H16" s="28"/>
      <c r="I16" s="29"/>
      <c r="J16" s="29"/>
      <c r="K16" s="29"/>
      <c r="L16" s="30"/>
      <c r="M16" s="31"/>
      <c r="N16" s="30"/>
      <c r="O16" s="30"/>
      <c r="P16" s="30"/>
    </row>
    <row r="17" spans="1:16" ht="12.75" customHeight="1" x14ac:dyDescent="0.2">
      <c r="A17" s="2"/>
      <c r="B17" s="2"/>
      <c r="C17" s="2"/>
      <c r="D17" s="3"/>
      <c r="E17" s="2"/>
      <c r="F17" s="2"/>
      <c r="G17" s="4"/>
      <c r="H17" s="5"/>
      <c r="I17" s="6"/>
      <c r="J17" s="6"/>
      <c r="K17" s="33"/>
      <c r="L17" s="11"/>
      <c r="M17" s="7"/>
      <c r="N17" s="8"/>
      <c r="O17" s="8"/>
      <c r="P17" s="8"/>
    </row>
    <row r="18" spans="1:16" ht="12.75" customHeight="1" x14ac:dyDescent="0.2">
      <c r="A18" s="2"/>
      <c r="B18" s="2"/>
      <c r="C18" s="2"/>
      <c r="D18" s="3"/>
      <c r="E18" s="34"/>
      <c r="F18" s="35"/>
      <c r="G18" s="2"/>
      <c r="H18" s="36">
        <f t="shared" ref="H18:H81" si="0">I18/12</f>
        <v>8.3333333333333329E-2</v>
      </c>
      <c r="I18" s="37">
        <v>1</v>
      </c>
      <c r="J18" s="38">
        <f>L7</f>
        <v>42356</v>
      </c>
      <c r="K18" s="38">
        <f>IF(J19="",0,J19)</f>
        <v>42387</v>
      </c>
      <c r="L18" s="39">
        <f>IF(J18="","",$L$14)</f>
        <v>181.06</v>
      </c>
      <c r="M18" s="40">
        <f>P14</f>
        <v>8000</v>
      </c>
      <c r="N18" s="40">
        <f>IF(I18&lt;&gt;"",$N$14*M18,"")</f>
        <v>27.462314022858124</v>
      </c>
      <c r="O18" s="40">
        <f>IF(I18&lt;&gt;"",L18-N18,"")</f>
        <v>153.59768597714188</v>
      </c>
      <c r="P18" s="40">
        <f>IF(I18&lt;&gt;"",M18-O18,"")</f>
        <v>7846.4023140228583</v>
      </c>
    </row>
    <row r="19" spans="1:16" ht="12.75" customHeight="1" x14ac:dyDescent="0.2">
      <c r="A19" s="2"/>
      <c r="B19" s="2"/>
      <c r="C19" s="2"/>
      <c r="D19" s="41"/>
      <c r="E19" s="42"/>
      <c r="F19" s="43"/>
      <c r="G19" s="2"/>
      <c r="H19" s="36">
        <f t="shared" si="0"/>
        <v>0.16666666666666666</v>
      </c>
      <c r="I19" s="37">
        <f>IF(I18&gt;=$I$14,"",I18+1)</f>
        <v>2</v>
      </c>
      <c r="J19" s="38">
        <f t="shared" ref="J19:J83" si="1">IF(I19="","",EDATE($J$18,I18))</f>
        <v>42387</v>
      </c>
      <c r="K19" s="38">
        <f t="shared" ref="K19:K82" si="2">IF(J20="",0,J20)</f>
        <v>42418</v>
      </c>
      <c r="L19" s="39">
        <f t="shared" ref="L19:L82" si="3">IF(J19="","",$L$14)</f>
        <v>181.06</v>
      </c>
      <c r="M19" s="40">
        <f>IF(I19&lt;&gt;"",P18,"")</f>
        <v>7846.4023140228583</v>
      </c>
      <c r="N19" s="40">
        <f t="shared" ref="N19:N82" si="4">IF(I19&lt;&gt;"",$N$14*M19,"")</f>
        <v>26.935045537172044</v>
      </c>
      <c r="O19" s="40">
        <f t="shared" ref="O19:O82" si="5">IF(I19&lt;&gt;"",L19-N19,"")</f>
        <v>154.12495446282796</v>
      </c>
      <c r="P19" s="40">
        <f t="shared" ref="P19:P82" si="6">IF(I19&lt;&gt;"",M19-O19,"")</f>
        <v>7692.2773595600302</v>
      </c>
    </row>
    <row r="20" spans="1:16" ht="12.75" customHeight="1" x14ac:dyDescent="0.2">
      <c r="A20" s="2"/>
      <c r="B20" s="2"/>
      <c r="C20" s="2"/>
      <c r="D20" s="41"/>
      <c r="E20" s="42"/>
      <c r="F20" s="44"/>
      <c r="G20" s="2"/>
      <c r="H20" s="36">
        <f t="shared" si="0"/>
        <v>0.25</v>
      </c>
      <c r="I20" s="37">
        <f t="shared" ref="I20:I83" si="7">IF(I19&gt;=$I$14,"",I19+1)</f>
        <v>3</v>
      </c>
      <c r="J20" s="38">
        <f t="shared" si="1"/>
        <v>42418</v>
      </c>
      <c r="K20" s="38">
        <f t="shared" si="2"/>
        <v>42447</v>
      </c>
      <c r="L20" s="39">
        <f t="shared" si="3"/>
        <v>181.06</v>
      </c>
      <c r="M20" s="40">
        <f t="shared" ref="M20:M76" si="8">IF(I20&lt;&gt;"",P19,"")</f>
        <v>7692.2773595600302</v>
      </c>
      <c r="N20" s="40">
        <f t="shared" si="4"/>
        <v>26.405967049894933</v>
      </c>
      <c r="O20" s="40">
        <f t="shared" si="5"/>
        <v>154.65403295010506</v>
      </c>
      <c r="P20" s="40">
        <f t="shared" si="6"/>
        <v>7537.6233266099252</v>
      </c>
    </row>
    <row r="21" spans="1:16" ht="12.75" customHeight="1" x14ac:dyDescent="0.2">
      <c r="A21" s="2"/>
      <c r="B21" s="2"/>
      <c r="C21" s="2"/>
      <c r="D21" s="41"/>
      <c r="E21" s="42"/>
      <c r="F21" s="42"/>
      <c r="G21" s="2"/>
      <c r="H21" s="36">
        <f t="shared" si="0"/>
        <v>0.33333333333333331</v>
      </c>
      <c r="I21" s="37">
        <f t="shared" si="7"/>
        <v>4</v>
      </c>
      <c r="J21" s="38">
        <f t="shared" si="1"/>
        <v>42447</v>
      </c>
      <c r="K21" s="38">
        <f t="shared" si="2"/>
        <v>42478</v>
      </c>
      <c r="L21" s="39">
        <f t="shared" si="3"/>
        <v>181.06</v>
      </c>
      <c r="M21" s="40">
        <f t="shared" si="8"/>
        <v>7537.6233266099252</v>
      </c>
      <c r="N21" s="40">
        <f t="shared" si="4"/>
        <v>25.875072347672781</v>
      </c>
      <c r="O21" s="40">
        <f t="shared" si="5"/>
        <v>155.18492765232722</v>
      </c>
      <c r="P21" s="40">
        <f t="shared" si="6"/>
        <v>7382.4383989575981</v>
      </c>
    </row>
    <row r="22" spans="1:16" ht="12.75" customHeight="1" x14ac:dyDescent="0.2">
      <c r="A22" s="2"/>
      <c r="B22" s="2"/>
      <c r="C22" s="2"/>
      <c r="D22" s="3"/>
      <c r="E22" s="2"/>
      <c r="F22" s="45"/>
      <c r="G22" s="2"/>
      <c r="H22" s="36">
        <f t="shared" si="0"/>
        <v>0.41666666666666669</v>
      </c>
      <c r="I22" s="37">
        <f t="shared" si="7"/>
        <v>5</v>
      </c>
      <c r="J22" s="38">
        <f t="shared" si="1"/>
        <v>42478</v>
      </c>
      <c r="K22" s="38">
        <f t="shared" si="2"/>
        <v>42508</v>
      </c>
      <c r="L22" s="39">
        <f t="shared" si="3"/>
        <v>181.06</v>
      </c>
      <c r="M22" s="40">
        <f t="shared" si="8"/>
        <v>7382.4383989575981</v>
      </c>
      <c r="N22" s="40">
        <f t="shared" si="4"/>
        <v>25.342355195822439</v>
      </c>
      <c r="O22" s="40">
        <f t="shared" si="5"/>
        <v>155.71764480417755</v>
      </c>
      <c r="P22" s="40">
        <f t="shared" si="6"/>
        <v>7226.7207541534208</v>
      </c>
    </row>
    <row r="23" spans="1:16" ht="12.75" customHeight="1" x14ac:dyDescent="0.2">
      <c r="A23" s="2"/>
      <c r="B23" s="2"/>
      <c r="C23" s="2"/>
      <c r="D23" s="41"/>
      <c r="E23" s="42"/>
      <c r="F23" s="46"/>
      <c r="G23" s="2"/>
      <c r="H23" s="36">
        <f t="shared" si="0"/>
        <v>0.5</v>
      </c>
      <c r="I23" s="37">
        <f t="shared" si="7"/>
        <v>6</v>
      </c>
      <c r="J23" s="38">
        <f t="shared" si="1"/>
        <v>42508</v>
      </c>
      <c r="K23" s="38">
        <f t="shared" si="2"/>
        <v>42539</v>
      </c>
      <c r="L23" s="39">
        <f t="shared" si="3"/>
        <v>181.06</v>
      </c>
      <c r="M23" s="40">
        <f t="shared" si="8"/>
        <v>7226.7207541534208</v>
      </c>
      <c r="N23" s="40">
        <f t="shared" si="4"/>
        <v>24.807809338258416</v>
      </c>
      <c r="O23" s="40">
        <f t="shared" si="5"/>
        <v>156.25219066174159</v>
      </c>
      <c r="P23" s="40">
        <f t="shared" si="6"/>
        <v>7070.4685634916796</v>
      </c>
    </row>
    <row r="24" spans="1:16" ht="12.75" customHeight="1" x14ac:dyDescent="0.2">
      <c r="A24" s="2"/>
      <c r="B24" s="2"/>
      <c r="C24" s="2"/>
      <c r="D24" s="41"/>
      <c r="E24" s="42"/>
      <c r="F24" s="47"/>
      <c r="G24" s="2"/>
      <c r="H24" s="36">
        <f t="shared" si="0"/>
        <v>0.58333333333333337</v>
      </c>
      <c r="I24" s="37">
        <f t="shared" si="7"/>
        <v>7</v>
      </c>
      <c r="J24" s="38">
        <f t="shared" si="1"/>
        <v>42539</v>
      </c>
      <c r="K24" s="38">
        <f t="shared" si="2"/>
        <v>42569</v>
      </c>
      <c r="L24" s="39">
        <f t="shared" si="3"/>
        <v>181.06</v>
      </c>
      <c r="M24" s="40">
        <f t="shared" si="8"/>
        <v>7070.4685634916796</v>
      </c>
      <c r="N24" s="40">
        <f t="shared" si="4"/>
        <v>24.271428497419386</v>
      </c>
      <c r="O24" s="40">
        <f t="shared" si="5"/>
        <v>156.78857150258062</v>
      </c>
      <c r="P24" s="40">
        <f t="shared" si="6"/>
        <v>6913.6799919890991</v>
      </c>
    </row>
    <row r="25" spans="1:16" ht="12.75" customHeight="1" x14ac:dyDescent="0.2">
      <c r="A25" s="2"/>
      <c r="B25" s="2"/>
      <c r="C25" s="2"/>
      <c r="D25" s="3"/>
      <c r="E25" s="2"/>
      <c r="F25" s="2"/>
      <c r="G25" s="2"/>
      <c r="H25" s="36">
        <f t="shared" si="0"/>
        <v>0.66666666666666663</v>
      </c>
      <c r="I25" s="37">
        <f t="shared" si="7"/>
        <v>8</v>
      </c>
      <c r="J25" s="38">
        <f t="shared" si="1"/>
        <v>42569</v>
      </c>
      <c r="K25" s="38">
        <f t="shared" si="2"/>
        <v>42600</v>
      </c>
      <c r="L25" s="39">
        <f t="shared" si="3"/>
        <v>181.06</v>
      </c>
      <c r="M25" s="40">
        <f t="shared" si="8"/>
        <v>6913.6799919890991</v>
      </c>
      <c r="N25" s="40">
        <f t="shared" si="4"/>
        <v>23.733206374194484</v>
      </c>
      <c r="O25" s="40">
        <f t="shared" si="5"/>
        <v>157.32679362580552</v>
      </c>
      <c r="P25" s="40">
        <f t="shared" si="6"/>
        <v>6756.3531983632938</v>
      </c>
    </row>
    <row r="26" spans="1:16" ht="12.75" customHeight="1" x14ac:dyDescent="0.2">
      <c r="A26" s="2"/>
      <c r="B26" s="2"/>
      <c r="C26" s="2"/>
      <c r="D26" s="3"/>
      <c r="E26" s="2"/>
      <c r="F26" s="2"/>
      <c r="G26" s="2"/>
      <c r="H26" s="36">
        <f t="shared" si="0"/>
        <v>0.75</v>
      </c>
      <c r="I26" s="37">
        <f t="shared" si="7"/>
        <v>9</v>
      </c>
      <c r="J26" s="38">
        <f t="shared" si="1"/>
        <v>42600</v>
      </c>
      <c r="K26" s="38">
        <f t="shared" si="2"/>
        <v>42631</v>
      </c>
      <c r="L26" s="39">
        <f t="shared" si="3"/>
        <v>181.06</v>
      </c>
      <c r="M26" s="40">
        <f t="shared" si="8"/>
        <v>6756.3531983632938</v>
      </c>
      <c r="N26" s="40">
        <f t="shared" si="4"/>
        <v>23.193136647849325</v>
      </c>
      <c r="O26" s="40">
        <f t="shared" si="5"/>
        <v>157.86686335215069</v>
      </c>
      <c r="P26" s="40">
        <f t="shared" si="6"/>
        <v>6598.4863350111427</v>
      </c>
    </row>
    <row r="27" spans="1:16" ht="12.75" customHeight="1" x14ac:dyDescent="0.2">
      <c r="A27" s="2"/>
      <c r="B27" s="2"/>
      <c r="C27" s="2"/>
      <c r="D27" s="3" t="s">
        <v>2</v>
      </c>
      <c r="E27" s="2"/>
      <c r="F27" s="8">
        <f>SUM(N18:N834)</f>
        <v>690.88000000111072</v>
      </c>
      <c r="G27" s="2"/>
      <c r="H27" s="36">
        <f t="shared" si="0"/>
        <v>0.83333333333333337</v>
      </c>
      <c r="I27" s="37">
        <f t="shared" si="7"/>
        <v>10</v>
      </c>
      <c r="J27" s="38">
        <f t="shared" si="1"/>
        <v>42631</v>
      </c>
      <c r="K27" s="38">
        <f t="shared" si="2"/>
        <v>42661</v>
      </c>
      <c r="L27" s="39">
        <f t="shared" si="3"/>
        <v>181.06</v>
      </c>
      <c r="M27" s="40">
        <f t="shared" si="8"/>
        <v>6598.4863350111427</v>
      </c>
      <c r="N27" s="40">
        <f t="shared" si="4"/>
        <v>22.651212975951776</v>
      </c>
      <c r="O27" s="40">
        <f t="shared" si="5"/>
        <v>158.40878702404822</v>
      </c>
      <c r="P27" s="40">
        <f t="shared" si="6"/>
        <v>6440.0775479870945</v>
      </c>
    </row>
    <row r="28" spans="1:16" ht="12.75" customHeight="1" x14ac:dyDescent="0.2">
      <c r="A28" s="2"/>
      <c r="B28" s="2"/>
      <c r="C28" s="2"/>
      <c r="D28" s="3"/>
      <c r="E28" s="2"/>
      <c r="F28" s="2"/>
      <c r="G28" s="2"/>
      <c r="H28" s="36">
        <f t="shared" si="0"/>
        <v>0.91666666666666663</v>
      </c>
      <c r="I28" s="37">
        <f t="shared" si="7"/>
        <v>11</v>
      </c>
      <c r="J28" s="38">
        <f t="shared" si="1"/>
        <v>42661</v>
      </c>
      <c r="K28" s="38">
        <f t="shared" si="2"/>
        <v>42692</v>
      </c>
      <c r="L28" s="39">
        <f t="shared" si="3"/>
        <v>181.06</v>
      </c>
      <c r="M28" s="40">
        <f t="shared" si="8"/>
        <v>6440.0775479870945</v>
      </c>
      <c r="N28" s="40">
        <f t="shared" si="4"/>
        <v>22.107428994297468</v>
      </c>
      <c r="O28" s="40">
        <f t="shared" si="5"/>
        <v>158.95257100570254</v>
      </c>
      <c r="P28" s="40">
        <f t="shared" si="6"/>
        <v>6281.1249769813921</v>
      </c>
    </row>
    <row r="29" spans="1:16" ht="12.75" customHeight="1" x14ac:dyDescent="0.2">
      <c r="A29" s="2"/>
      <c r="B29" s="2"/>
      <c r="C29" s="2"/>
      <c r="D29" s="41"/>
      <c r="E29" s="42"/>
      <c r="F29" s="2"/>
      <c r="G29" s="2"/>
      <c r="H29" s="36">
        <f t="shared" si="0"/>
        <v>1</v>
      </c>
      <c r="I29" s="37">
        <f t="shared" si="7"/>
        <v>12</v>
      </c>
      <c r="J29" s="38">
        <f t="shared" si="1"/>
        <v>42692</v>
      </c>
      <c r="K29" s="38">
        <f t="shared" si="2"/>
        <v>42722</v>
      </c>
      <c r="L29" s="39">
        <f t="shared" si="3"/>
        <v>181.06</v>
      </c>
      <c r="M29" s="40">
        <f t="shared" si="8"/>
        <v>6281.1249769813921</v>
      </c>
      <c r="N29" s="40">
        <f t="shared" si="4"/>
        <v>21.56177831683506</v>
      </c>
      <c r="O29" s="40">
        <f t="shared" si="5"/>
        <v>159.49822168316496</v>
      </c>
      <c r="P29" s="40">
        <f t="shared" si="6"/>
        <v>6121.6267552982272</v>
      </c>
    </row>
    <row r="30" spans="1:16" ht="12.75" customHeight="1" x14ac:dyDescent="0.2">
      <c r="A30" s="2"/>
      <c r="B30" s="2"/>
      <c r="C30" s="2"/>
      <c r="D30" s="3"/>
      <c r="E30" s="2"/>
      <c r="F30" s="2"/>
      <c r="G30" s="2"/>
      <c r="H30" s="36">
        <f t="shared" si="0"/>
        <v>1.0833333333333333</v>
      </c>
      <c r="I30" s="37">
        <f t="shared" si="7"/>
        <v>13</v>
      </c>
      <c r="J30" s="38">
        <f t="shared" si="1"/>
        <v>42722</v>
      </c>
      <c r="K30" s="38">
        <f t="shared" si="2"/>
        <v>42753</v>
      </c>
      <c r="L30" s="39">
        <f t="shared" si="3"/>
        <v>181.06</v>
      </c>
      <c r="M30" s="40">
        <f t="shared" si="8"/>
        <v>6121.6267552982272</v>
      </c>
      <c r="N30" s="40">
        <f t="shared" si="4"/>
        <v>21.014254535591249</v>
      </c>
      <c r="O30" s="40">
        <f t="shared" si="5"/>
        <v>160.04574546440875</v>
      </c>
      <c r="P30" s="40">
        <f t="shared" si="6"/>
        <v>5961.5810098338188</v>
      </c>
    </row>
    <row r="31" spans="1:16" ht="12.75" customHeight="1" x14ac:dyDescent="0.2">
      <c r="A31" s="2"/>
      <c r="B31" s="2"/>
      <c r="C31" s="2"/>
      <c r="D31" s="3"/>
      <c r="E31" s="2"/>
      <c r="F31" s="2"/>
      <c r="G31" s="2"/>
      <c r="H31" s="36">
        <f t="shared" si="0"/>
        <v>1.1666666666666667</v>
      </c>
      <c r="I31" s="37">
        <f t="shared" si="7"/>
        <v>14</v>
      </c>
      <c r="J31" s="38">
        <f t="shared" si="1"/>
        <v>42753</v>
      </c>
      <c r="K31" s="38">
        <f t="shared" si="2"/>
        <v>42784</v>
      </c>
      <c r="L31" s="39">
        <f t="shared" si="3"/>
        <v>181.06</v>
      </c>
      <c r="M31" s="40">
        <f t="shared" si="8"/>
        <v>5961.5810098338188</v>
      </c>
      <c r="N31" s="40">
        <f t="shared" si="4"/>
        <v>20.464851220595495</v>
      </c>
      <c r="O31" s="40">
        <f t="shared" si="5"/>
        <v>160.5951487794045</v>
      </c>
      <c r="P31" s="40">
        <f t="shared" si="6"/>
        <v>5800.9858610544143</v>
      </c>
    </row>
    <row r="32" spans="1:16" ht="12.75" customHeight="1" x14ac:dyDescent="0.2">
      <c r="A32" s="2"/>
      <c r="B32" s="2"/>
      <c r="C32" s="2"/>
      <c r="D32" s="3"/>
      <c r="E32" s="2"/>
      <c r="F32" s="2"/>
      <c r="G32" s="4"/>
      <c r="H32" s="36">
        <f t="shared" si="0"/>
        <v>1.25</v>
      </c>
      <c r="I32" s="37">
        <f t="shared" si="7"/>
        <v>15</v>
      </c>
      <c r="J32" s="38">
        <f t="shared" si="1"/>
        <v>42784</v>
      </c>
      <c r="K32" s="38">
        <f t="shared" si="2"/>
        <v>42812</v>
      </c>
      <c r="L32" s="39">
        <f t="shared" si="3"/>
        <v>181.06</v>
      </c>
      <c r="M32" s="40">
        <f t="shared" si="8"/>
        <v>5800.9858610544143</v>
      </c>
      <c r="N32" s="40">
        <f t="shared" si="4"/>
        <v>19.913561919804543</v>
      </c>
      <c r="O32" s="40">
        <f t="shared" si="5"/>
        <v>161.14643808019545</v>
      </c>
      <c r="P32" s="40">
        <f t="shared" si="6"/>
        <v>5639.8394229742189</v>
      </c>
    </row>
    <row r="33" spans="1:16" ht="12.75" customHeight="1" x14ac:dyDescent="0.2">
      <c r="A33" s="2"/>
      <c r="B33" s="2"/>
      <c r="C33" s="2"/>
      <c r="D33" s="3"/>
      <c r="E33" s="2"/>
      <c r="F33" s="2"/>
      <c r="G33" s="4"/>
      <c r="H33" s="36">
        <f t="shared" si="0"/>
        <v>1.3333333333333333</v>
      </c>
      <c r="I33" s="37">
        <f t="shared" si="7"/>
        <v>16</v>
      </c>
      <c r="J33" s="38">
        <f t="shared" si="1"/>
        <v>42812</v>
      </c>
      <c r="K33" s="38">
        <f t="shared" si="2"/>
        <v>42843</v>
      </c>
      <c r="L33" s="39">
        <f t="shared" si="3"/>
        <v>181.06</v>
      </c>
      <c r="M33" s="40">
        <f t="shared" si="8"/>
        <v>5639.8394229742189</v>
      </c>
      <c r="N33" s="40">
        <f t="shared" si="4"/>
        <v>19.360380159026619</v>
      </c>
      <c r="O33" s="40">
        <f t="shared" si="5"/>
        <v>161.69961984097338</v>
      </c>
      <c r="P33" s="40">
        <f t="shared" si="6"/>
        <v>5478.1398031332456</v>
      </c>
    </row>
    <row r="34" spans="1:16" ht="12.75" customHeight="1" x14ac:dyDescent="0.2">
      <c r="A34" s="2"/>
      <c r="B34" s="2"/>
      <c r="C34" s="2"/>
      <c r="D34" s="3"/>
      <c r="E34" s="2"/>
      <c r="F34" s="2"/>
      <c r="G34" s="4"/>
      <c r="H34" s="36">
        <f t="shared" si="0"/>
        <v>1.4166666666666667</v>
      </c>
      <c r="I34" s="37">
        <f t="shared" si="7"/>
        <v>17</v>
      </c>
      <c r="J34" s="38">
        <f t="shared" si="1"/>
        <v>42843</v>
      </c>
      <c r="K34" s="38">
        <f t="shared" si="2"/>
        <v>42873</v>
      </c>
      <c r="L34" s="39">
        <f t="shared" si="3"/>
        <v>181.06</v>
      </c>
      <c r="M34" s="40">
        <f t="shared" si="8"/>
        <v>5478.1398031332456</v>
      </c>
      <c r="N34" s="40">
        <f t="shared" si="4"/>
        <v>18.80529944184542</v>
      </c>
      <c r="O34" s="40">
        <f t="shared" si="5"/>
        <v>162.25470055815458</v>
      </c>
      <c r="P34" s="40">
        <f t="shared" si="6"/>
        <v>5315.885102575091</v>
      </c>
    </row>
    <row r="35" spans="1:16" ht="12.75" customHeight="1" x14ac:dyDescent="0.2">
      <c r="A35" s="2"/>
      <c r="B35" s="2"/>
      <c r="C35" s="2"/>
      <c r="D35" s="3"/>
      <c r="E35" s="2"/>
      <c r="F35" s="2"/>
      <c r="G35" s="4"/>
      <c r="H35" s="36">
        <f t="shared" si="0"/>
        <v>1.5</v>
      </c>
      <c r="I35" s="37">
        <f t="shared" si="7"/>
        <v>18</v>
      </c>
      <c r="J35" s="38">
        <f t="shared" si="1"/>
        <v>42873</v>
      </c>
      <c r="K35" s="38">
        <f t="shared" si="2"/>
        <v>42904</v>
      </c>
      <c r="L35" s="39">
        <f t="shared" si="3"/>
        <v>181.06</v>
      </c>
      <c r="M35" s="40">
        <f t="shared" si="8"/>
        <v>5315.885102575091</v>
      </c>
      <c r="N35" s="40">
        <f t="shared" si="4"/>
        <v>18.248313249543813</v>
      </c>
      <c r="O35" s="40">
        <f t="shared" si="5"/>
        <v>162.8116867504562</v>
      </c>
      <c r="P35" s="40">
        <f t="shared" si="6"/>
        <v>5153.073415824635</v>
      </c>
    </row>
    <row r="36" spans="1:16" ht="12.75" customHeight="1" x14ac:dyDescent="0.2">
      <c r="A36" s="2"/>
      <c r="B36" s="2"/>
      <c r="C36" s="2"/>
      <c r="D36" s="3"/>
      <c r="E36" s="2"/>
      <c r="F36" s="48"/>
      <c r="G36" s="4"/>
      <c r="H36" s="36">
        <f t="shared" si="0"/>
        <v>1.5833333333333333</v>
      </c>
      <c r="I36" s="37">
        <f t="shared" si="7"/>
        <v>19</v>
      </c>
      <c r="J36" s="38">
        <f t="shared" si="1"/>
        <v>42904</v>
      </c>
      <c r="K36" s="38">
        <f t="shared" si="2"/>
        <v>42934</v>
      </c>
      <c r="L36" s="39">
        <f t="shared" si="3"/>
        <v>181.06</v>
      </c>
      <c r="M36" s="40">
        <f t="shared" si="8"/>
        <v>5153.073415824635</v>
      </c>
      <c r="N36" s="40">
        <f t="shared" si="4"/>
        <v>17.689415041027285</v>
      </c>
      <c r="O36" s="40">
        <f t="shared" si="5"/>
        <v>163.37058495897273</v>
      </c>
      <c r="P36" s="40">
        <f t="shared" si="6"/>
        <v>4989.7028308656627</v>
      </c>
    </row>
    <row r="37" spans="1:16" ht="12.75" customHeight="1" x14ac:dyDescent="0.2">
      <c r="A37" s="2"/>
      <c r="B37" s="2"/>
      <c r="C37" s="2"/>
      <c r="D37" s="3"/>
      <c r="E37" s="2"/>
      <c r="F37" s="2"/>
      <c r="G37" s="4"/>
      <c r="H37" s="36">
        <f t="shared" si="0"/>
        <v>1.6666666666666667</v>
      </c>
      <c r="I37" s="37">
        <f t="shared" si="7"/>
        <v>20</v>
      </c>
      <c r="J37" s="38">
        <f t="shared" si="1"/>
        <v>42934</v>
      </c>
      <c r="K37" s="38">
        <f t="shared" si="2"/>
        <v>42965</v>
      </c>
      <c r="L37" s="39">
        <f t="shared" si="3"/>
        <v>181.06</v>
      </c>
      <c r="M37" s="40">
        <f t="shared" si="8"/>
        <v>4989.7028308656627</v>
      </c>
      <c r="N37" s="40">
        <f t="shared" si="4"/>
        <v>17.128598252747121</v>
      </c>
      <c r="O37" s="40">
        <f t="shared" si="5"/>
        <v>163.93140174725289</v>
      </c>
      <c r="P37" s="40">
        <f t="shared" si="6"/>
        <v>4825.7714291184102</v>
      </c>
    </row>
    <row r="38" spans="1:16" ht="12.75" customHeight="1" x14ac:dyDescent="0.2">
      <c r="A38" s="2"/>
      <c r="B38" s="2"/>
      <c r="C38" s="2"/>
      <c r="D38" s="3"/>
      <c r="E38" s="2"/>
      <c r="F38" s="2"/>
      <c r="G38" s="4"/>
      <c r="H38" s="36">
        <f t="shared" si="0"/>
        <v>1.75</v>
      </c>
      <c r="I38" s="37">
        <f t="shared" si="7"/>
        <v>21</v>
      </c>
      <c r="J38" s="38">
        <f t="shared" si="1"/>
        <v>42965</v>
      </c>
      <c r="K38" s="38">
        <f t="shared" si="2"/>
        <v>42996</v>
      </c>
      <c r="L38" s="39">
        <f t="shared" si="3"/>
        <v>181.06</v>
      </c>
      <c r="M38" s="40">
        <f t="shared" si="8"/>
        <v>4825.7714291184102</v>
      </c>
      <c r="N38" s="40">
        <f t="shared" si="4"/>
        <v>16.565856298623324</v>
      </c>
      <c r="O38" s="40">
        <f t="shared" si="5"/>
        <v>164.49414370137669</v>
      </c>
      <c r="P38" s="40">
        <f t="shared" si="6"/>
        <v>4661.2772854170335</v>
      </c>
    </row>
    <row r="39" spans="1:16" ht="12.75" customHeight="1" x14ac:dyDescent="0.2">
      <c r="A39" s="2"/>
      <c r="B39" s="2"/>
      <c r="C39" s="2"/>
      <c r="D39" s="3"/>
      <c r="E39" s="2"/>
      <c r="F39" s="2"/>
      <c r="G39" s="4"/>
      <c r="H39" s="36">
        <f t="shared" si="0"/>
        <v>1.8333333333333333</v>
      </c>
      <c r="I39" s="37">
        <f t="shared" si="7"/>
        <v>22</v>
      </c>
      <c r="J39" s="38">
        <f t="shared" si="1"/>
        <v>42996</v>
      </c>
      <c r="K39" s="38">
        <f t="shared" si="2"/>
        <v>43026</v>
      </c>
      <c r="L39" s="39">
        <f t="shared" si="3"/>
        <v>181.06</v>
      </c>
      <c r="M39" s="40">
        <f t="shared" si="8"/>
        <v>4661.2772854170335</v>
      </c>
      <c r="N39" s="40">
        <f t="shared" si="4"/>
        <v>16.001182569967281</v>
      </c>
      <c r="O39" s="40">
        <f t="shared" si="5"/>
        <v>165.05881743003272</v>
      </c>
      <c r="P39" s="40">
        <f t="shared" si="6"/>
        <v>4496.2184679870006</v>
      </c>
    </row>
    <row r="40" spans="1:16" ht="12.75" customHeight="1" x14ac:dyDescent="0.2">
      <c r="A40" s="2"/>
      <c r="B40" s="2"/>
      <c r="C40" s="2"/>
      <c r="D40" s="3"/>
      <c r="E40" s="2"/>
      <c r="F40" s="2"/>
      <c r="G40" s="4"/>
      <c r="H40" s="36">
        <f t="shared" si="0"/>
        <v>1.9166666666666667</v>
      </c>
      <c r="I40" s="37">
        <f t="shared" si="7"/>
        <v>23</v>
      </c>
      <c r="J40" s="38">
        <f t="shared" si="1"/>
        <v>43026</v>
      </c>
      <c r="K40" s="38">
        <f t="shared" si="2"/>
        <v>43057</v>
      </c>
      <c r="L40" s="39">
        <f t="shared" si="3"/>
        <v>181.06</v>
      </c>
      <c r="M40" s="40">
        <f t="shared" si="8"/>
        <v>4496.2184679870006</v>
      </c>
      <c r="N40" s="40">
        <f t="shared" si="4"/>
        <v>15.434570435404135</v>
      </c>
      <c r="O40" s="40">
        <f t="shared" si="5"/>
        <v>165.62542956459586</v>
      </c>
      <c r="P40" s="40">
        <f t="shared" si="6"/>
        <v>4330.5930384224048</v>
      </c>
    </row>
    <row r="41" spans="1:16" ht="12.75" customHeight="1" x14ac:dyDescent="0.2">
      <c r="A41" s="2"/>
      <c r="B41" s="2"/>
      <c r="C41" s="2"/>
      <c r="D41" s="3"/>
      <c r="E41" s="2"/>
      <c r="F41" s="2"/>
      <c r="G41" s="4"/>
      <c r="H41" s="36">
        <f t="shared" si="0"/>
        <v>2</v>
      </c>
      <c r="I41" s="37">
        <f t="shared" si="7"/>
        <v>24</v>
      </c>
      <c r="J41" s="38">
        <f t="shared" si="1"/>
        <v>43057</v>
      </c>
      <c r="K41" s="38">
        <f t="shared" si="2"/>
        <v>43087</v>
      </c>
      <c r="L41" s="39">
        <f t="shared" si="3"/>
        <v>181.06</v>
      </c>
      <c r="M41" s="40">
        <f t="shared" si="8"/>
        <v>4330.5930384224048</v>
      </c>
      <c r="N41" s="40">
        <f t="shared" si="4"/>
        <v>14.866013240794922</v>
      </c>
      <c r="O41" s="40">
        <f t="shared" si="5"/>
        <v>166.19398675920507</v>
      </c>
      <c r="P41" s="40">
        <f t="shared" si="6"/>
        <v>4164.3990516631993</v>
      </c>
    </row>
    <row r="42" spans="1:16" ht="12.75" customHeight="1" x14ac:dyDescent="0.2">
      <c r="A42" s="2"/>
      <c r="B42" s="2"/>
      <c r="C42" s="2"/>
      <c r="D42" s="3"/>
      <c r="E42" s="2"/>
      <c r="F42" s="2"/>
      <c r="G42" s="4"/>
      <c r="H42" s="36">
        <f t="shared" si="0"/>
        <v>2.0833333333333335</v>
      </c>
      <c r="I42" s="37">
        <f t="shared" si="7"/>
        <v>25</v>
      </c>
      <c r="J42" s="38">
        <f t="shared" si="1"/>
        <v>43087</v>
      </c>
      <c r="K42" s="38">
        <f t="shared" si="2"/>
        <v>43118</v>
      </c>
      <c r="L42" s="39">
        <f t="shared" si="3"/>
        <v>181.06</v>
      </c>
      <c r="M42" s="40">
        <f t="shared" si="8"/>
        <v>4164.3990516631993</v>
      </c>
      <c r="N42" s="40">
        <f t="shared" si="4"/>
        <v>14.295504309158419</v>
      </c>
      <c r="O42" s="40">
        <f t="shared" si="5"/>
        <v>166.76449569084158</v>
      </c>
      <c r="P42" s="40">
        <f t="shared" si="6"/>
        <v>3997.6345559723577</v>
      </c>
    </row>
    <row r="43" spans="1:16" ht="12.75" customHeight="1" x14ac:dyDescent="0.2">
      <c r="A43" s="2"/>
      <c r="B43" s="2"/>
      <c r="C43" s="2"/>
      <c r="D43" s="3"/>
      <c r="E43" s="2"/>
      <c r="F43" s="2"/>
      <c r="G43" s="4"/>
      <c r="H43" s="36">
        <f t="shared" si="0"/>
        <v>2.1666666666666665</v>
      </c>
      <c r="I43" s="37">
        <f t="shared" si="7"/>
        <v>26</v>
      </c>
      <c r="J43" s="38">
        <f t="shared" si="1"/>
        <v>43118</v>
      </c>
      <c r="K43" s="38">
        <f t="shared" si="2"/>
        <v>43149</v>
      </c>
      <c r="L43" s="39">
        <f t="shared" si="3"/>
        <v>181.06</v>
      </c>
      <c r="M43" s="40">
        <f t="shared" si="8"/>
        <v>3997.6345559723577</v>
      </c>
      <c r="N43" s="40">
        <f t="shared" si="4"/>
        <v>13.723036940592737</v>
      </c>
      <c r="O43" s="40">
        <f t="shared" si="5"/>
        <v>167.33696305940725</v>
      </c>
      <c r="P43" s="40">
        <f t="shared" si="6"/>
        <v>3830.2975929129507</v>
      </c>
    </row>
    <row r="44" spans="1:16" ht="12.75" customHeight="1" x14ac:dyDescent="0.2">
      <c r="A44" s="2"/>
      <c r="B44" s="2"/>
      <c r="C44" s="2"/>
      <c r="D44" s="3"/>
      <c r="E44" s="2"/>
      <c r="F44" s="2"/>
      <c r="G44" s="4"/>
      <c r="H44" s="36">
        <f t="shared" si="0"/>
        <v>2.25</v>
      </c>
      <c r="I44" s="37">
        <f t="shared" si="7"/>
        <v>27</v>
      </c>
      <c r="J44" s="38">
        <f t="shared" si="1"/>
        <v>43149</v>
      </c>
      <c r="K44" s="38">
        <f t="shared" si="2"/>
        <v>43177</v>
      </c>
      <c r="L44" s="39">
        <f t="shared" si="3"/>
        <v>181.06</v>
      </c>
      <c r="M44" s="40">
        <f t="shared" si="8"/>
        <v>3830.2975929129507</v>
      </c>
      <c r="N44" s="40">
        <f t="shared" si="4"/>
        <v>13.148604412196629</v>
      </c>
      <c r="O44" s="40">
        <f t="shared" si="5"/>
        <v>167.91139558780338</v>
      </c>
      <c r="P44" s="40">
        <f t="shared" si="6"/>
        <v>3662.3861973251474</v>
      </c>
    </row>
    <row r="45" spans="1:16" ht="12.75" customHeight="1" x14ac:dyDescent="0.2">
      <c r="A45" s="2"/>
      <c r="B45" s="2"/>
      <c r="C45" s="2"/>
      <c r="D45" s="3"/>
      <c r="E45" s="2"/>
      <c r="F45" s="2"/>
      <c r="G45" s="4"/>
      <c r="H45" s="36">
        <f t="shared" si="0"/>
        <v>2.3333333333333335</v>
      </c>
      <c r="I45" s="37">
        <f t="shared" si="7"/>
        <v>28</v>
      </c>
      <c r="J45" s="38">
        <f t="shared" si="1"/>
        <v>43177</v>
      </c>
      <c r="K45" s="38">
        <f t="shared" si="2"/>
        <v>43208</v>
      </c>
      <c r="L45" s="39">
        <f t="shared" si="3"/>
        <v>181.06</v>
      </c>
      <c r="M45" s="40">
        <f t="shared" si="8"/>
        <v>3662.3861973251474</v>
      </c>
      <c r="N45" s="40">
        <f t="shared" si="4"/>
        <v>12.572199977990554</v>
      </c>
      <c r="O45" s="40">
        <f t="shared" si="5"/>
        <v>168.48780002200945</v>
      </c>
      <c r="P45" s="40">
        <f t="shared" si="6"/>
        <v>3493.8983973031377</v>
      </c>
    </row>
    <row r="46" spans="1:16" ht="12.75" customHeight="1" x14ac:dyDescent="0.2">
      <c r="A46" s="2"/>
      <c r="B46" s="2"/>
      <c r="C46" s="2"/>
      <c r="D46" s="3"/>
      <c r="E46" s="2"/>
      <c r="F46" s="2"/>
      <c r="G46" s="4"/>
      <c r="H46" s="36">
        <f t="shared" si="0"/>
        <v>2.4166666666666665</v>
      </c>
      <c r="I46" s="37">
        <f t="shared" si="7"/>
        <v>29</v>
      </c>
      <c r="J46" s="38">
        <f t="shared" si="1"/>
        <v>43208</v>
      </c>
      <c r="K46" s="38">
        <f t="shared" si="2"/>
        <v>43238</v>
      </c>
      <c r="L46" s="39">
        <f t="shared" si="3"/>
        <v>181.06</v>
      </c>
      <c r="M46" s="40">
        <f t="shared" si="8"/>
        <v>3493.8983973031377</v>
      </c>
      <c r="N46" s="40">
        <f t="shared" si="4"/>
        <v>11.993816868837435</v>
      </c>
      <c r="O46" s="40">
        <f t="shared" si="5"/>
        <v>169.06618313116257</v>
      </c>
      <c r="P46" s="40">
        <f t="shared" si="6"/>
        <v>3324.832214171975</v>
      </c>
    </row>
    <row r="47" spans="1:16" ht="12.75" customHeight="1" x14ac:dyDescent="0.2">
      <c r="A47" s="2"/>
      <c r="B47" s="2"/>
      <c r="C47" s="2"/>
      <c r="D47" s="3"/>
      <c r="E47" s="2"/>
      <c r="F47" s="2"/>
      <c r="G47" s="4"/>
      <c r="H47" s="36">
        <f t="shared" si="0"/>
        <v>2.5</v>
      </c>
      <c r="I47" s="37">
        <f t="shared" si="7"/>
        <v>30</v>
      </c>
      <c r="J47" s="38">
        <f t="shared" si="1"/>
        <v>43238</v>
      </c>
      <c r="K47" s="38">
        <f t="shared" si="2"/>
        <v>43269</v>
      </c>
      <c r="L47" s="39">
        <f t="shared" si="3"/>
        <v>181.06</v>
      </c>
      <c r="M47" s="40">
        <f t="shared" si="8"/>
        <v>3324.832214171975</v>
      </c>
      <c r="N47" s="40">
        <f t="shared" si="4"/>
        <v>11.413448292363181</v>
      </c>
      <c r="O47" s="40">
        <f t="shared" si="5"/>
        <v>169.64655170763683</v>
      </c>
      <c r="P47" s="40">
        <f t="shared" si="6"/>
        <v>3155.1856624643383</v>
      </c>
    </row>
    <row r="48" spans="1:16" ht="12.75" customHeight="1" x14ac:dyDescent="0.2">
      <c r="A48" s="2"/>
      <c r="B48" s="2"/>
      <c r="C48" s="2"/>
      <c r="D48" s="3"/>
      <c r="E48" s="2"/>
      <c r="F48" s="2"/>
      <c r="G48" s="4"/>
      <c r="H48" s="36">
        <f t="shared" si="0"/>
        <v>2.5833333333333335</v>
      </c>
      <c r="I48" s="37">
        <f t="shared" si="7"/>
        <v>31</v>
      </c>
      <c r="J48" s="38">
        <f t="shared" si="1"/>
        <v>43269</v>
      </c>
      <c r="K48" s="38">
        <f t="shared" si="2"/>
        <v>43299</v>
      </c>
      <c r="L48" s="39">
        <f t="shared" si="3"/>
        <v>181.06</v>
      </c>
      <c r="M48" s="40">
        <f t="shared" si="8"/>
        <v>3155.1856624643383</v>
      </c>
      <c r="N48" s="40">
        <f t="shared" si="4"/>
        <v>10.831087432876911</v>
      </c>
      <c r="O48" s="40">
        <f t="shared" si="5"/>
        <v>170.2289125671231</v>
      </c>
      <c r="P48" s="40">
        <f t="shared" si="6"/>
        <v>2984.9567498972151</v>
      </c>
    </row>
    <row r="49" spans="1:17" ht="12.75" customHeight="1" x14ac:dyDescent="0.2">
      <c r="A49" s="2"/>
      <c r="B49" s="2"/>
      <c r="C49" s="2"/>
      <c r="D49" s="3"/>
      <c r="E49" s="2"/>
      <c r="F49" s="2"/>
      <c r="G49" s="4"/>
      <c r="H49" s="36">
        <f t="shared" si="0"/>
        <v>2.6666666666666665</v>
      </c>
      <c r="I49" s="37">
        <f t="shared" si="7"/>
        <v>32</v>
      </c>
      <c r="J49" s="38">
        <f t="shared" si="1"/>
        <v>43299</v>
      </c>
      <c r="K49" s="38">
        <f t="shared" si="2"/>
        <v>43330</v>
      </c>
      <c r="L49" s="39">
        <f t="shared" si="3"/>
        <v>181.06</v>
      </c>
      <c r="M49" s="40">
        <f t="shared" si="8"/>
        <v>2984.9567498972151</v>
      </c>
      <c r="N49" s="40">
        <f t="shared" si="4"/>
        <v>10.246727451290912</v>
      </c>
      <c r="O49" s="40">
        <f t="shared" si="5"/>
        <v>170.81327254870908</v>
      </c>
      <c r="P49" s="40">
        <f t="shared" si="6"/>
        <v>2814.1434773485062</v>
      </c>
    </row>
    <row r="50" spans="1:17" ht="12.75" customHeight="1" x14ac:dyDescent="0.2">
      <c r="A50" s="2"/>
      <c r="B50" s="2"/>
      <c r="C50" s="2"/>
      <c r="D50" s="3"/>
      <c r="E50" s="2"/>
      <c r="F50" s="2"/>
      <c r="G50" s="4"/>
      <c r="H50" s="36">
        <f t="shared" si="0"/>
        <v>2.75</v>
      </c>
      <c r="I50" s="37">
        <f t="shared" si="7"/>
        <v>33</v>
      </c>
      <c r="J50" s="38">
        <f t="shared" si="1"/>
        <v>43330</v>
      </c>
      <c r="K50" s="38">
        <f t="shared" si="2"/>
        <v>43361</v>
      </c>
      <c r="L50" s="39">
        <f t="shared" si="3"/>
        <v>181.06</v>
      </c>
      <c r="M50" s="40">
        <f t="shared" si="8"/>
        <v>2814.1434773485062</v>
      </c>
      <c r="N50" s="40">
        <f t="shared" si="4"/>
        <v>9.6603614850403261</v>
      </c>
      <c r="O50" s="40">
        <f t="shared" si="5"/>
        <v>171.39963851495969</v>
      </c>
      <c r="P50" s="40">
        <f t="shared" si="6"/>
        <v>2642.7438388335463</v>
      </c>
    </row>
    <row r="51" spans="1:17" ht="12.75" customHeight="1" x14ac:dyDescent="0.2">
      <c r="A51" s="2"/>
      <c r="B51" s="2"/>
      <c r="C51" s="2"/>
      <c r="D51" s="3"/>
      <c r="E51" s="2"/>
      <c r="F51" s="2"/>
      <c r="G51" s="4"/>
      <c r="H51" s="36">
        <f t="shared" si="0"/>
        <v>2.8333333333333335</v>
      </c>
      <c r="I51" s="37">
        <f t="shared" si="7"/>
        <v>34</v>
      </c>
      <c r="J51" s="38">
        <f t="shared" si="1"/>
        <v>43361</v>
      </c>
      <c r="K51" s="38">
        <f t="shared" si="2"/>
        <v>43391</v>
      </c>
      <c r="L51" s="39">
        <f t="shared" si="3"/>
        <v>181.06</v>
      </c>
      <c r="M51" s="40">
        <f t="shared" si="8"/>
        <v>2642.7438388335463</v>
      </c>
      <c r="N51" s="40">
        <f t="shared" si="4"/>
        <v>9.0719826480025514</v>
      </c>
      <c r="O51" s="40">
        <f t="shared" si="5"/>
        <v>171.98801735199746</v>
      </c>
      <c r="P51" s="40">
        <f t="shared" si="6"/>
        <v>2470.755821481549</v>
      </c>
    </row>
    <row r="52" spans="1:17" ht="12.75" customHeight="1" x14ac:dyDescent="0.2">
      <c r="A52" s="2"/>
      <c r="B52" s="2"/>
      <c r="C52" s="2"/>
      <c r="D52" s="3"/>
      <c r="E52" s="2"/>
      <c r="F52" s="2"/>
      <c r="G52" s="4"/>
      <c r="H52" s="36">
        <f t="shared" si="0"/>
        <v>2.9166666666666665</v>
      </c>
      <c r="I52" s="37">
        <f t="shared" si="7"/>
        <v>35</v>
      </c>
      <c r="J52" s="38">
        <f t="shared" si="1"/>
        <v>43391</v>
      </c>
      <c r="K52" s="38">
        <f t="shared" si="2"/>
        <v>43422</v>
      </c>
      <c r="L52" s="39">
        <f t="shared" si="3"/>
        <v>181.06</v>
      </c>
      <c r="M52" s="40">
        <f t="shared" si="8"/>
        <v>2470.755821481549</v>
      </c>
      <c r="N52" s="40">
        <f t="shared" si="4"/>
        <v>8.4815840304163856</v>
      </c>
      <c r="O52" s="40">
        <f t="shared" si="5"/>
        <v>172.5784159695836</v>
      </c>
      <c r="P52" s="40">
        <f t="shared" si="6"/>
        <v>2298.1774055119654</v>
      </c>
    </row>
    <row r="53" spans="1:17" ht="12.75" customHeight="1" x14ac:dyDescent="0.2">
      <c r="A53" s="2"/>
      <c r="B53" s="2"/>
      <c r="C53" s="2"/>
      <c r="D53" s="3"/>
      <c r="E53" s="2"/>
      <c r="F53" s="2"/>
      <c r="G53" s="4"/>
      <c r="H53" s="36">
        <f t="shared" si="0"/>
        <v>3</v>
      </c>
      <c r="I53" s="37">
        <f t="shared" si="7"/>
        <v>36</v>
      </c>
      <c r="J53" s="38">
        <f t="shared" si="1"/>
        <v>43422</v>
      </c>
      <c r="K53" s="38">
        <f t="shared" si="2"/>
        <v>43452</v>
      </c>
      <c r="L53" s="39">
        <f t="shared" si="3"/>
        <v>181.06</v>
      </c>
      <c r="M53" s="40">
        <f t="shared" si="8"/>
        <v>2298.1774055119654</v>
      </c>
      <c r="N53" s="40">
        <f t="shared" si="4"/>
        <v>7.889158698800868</v>
      </c>
      <c r="O53" s="40">
        <f t="shared" si="5"/>
        <v>173.17084130119915</v>
      </c>
      <c r="P53" s="40">
        <f t="shared" si="6"/>
        <v>2125.0065642107661</v>
      </c>
    </row>
    <row r="54" spans="1:17" ht="12.75" customHeight="1" x14ac:dyDescent="0.2">
      <c r="A54" s="2"/>
      <c r="B54" s="2"/>
      <c r="C54" s="2"/>
      <c r="D54" s="3"/>
      <c r="E54" s="2"/>
      <c r="F54" s="2"/>
      <c r="G54" s="4"/>
      <c r="H54" s="36">
        <f t="shared" si="0"/>
        <v>3.0833333333333335</v>
      </c>
      <c r="I54" s="37">
        <f t="shared" si="7"/>
        <v>37</v>
      </c>
      <c r="J54" s="38">
        <f t="shared" si="1"/>
        <v>43452</v>
      </c>
      <c r="K54" s="38">
        <f t="shared" si="2"/>
        <v>43483</v>
      </c>
      <c r="L54" s="39">
        <f t="shared" si="3"/>
        <v>181.06</v>
      </c>
      <c r="M54" s="40">
        <f t="shared" si="8"/>
        <v>2125.0065642107661</v>
      </c>
      <c r="N54" s="40">
        <f t="shared" si="4"/>
        <v>7.2946996958738604</v>
      </c>
      <c r="O54" s="40">
        <f t="shared" si="5"/>
        <v>173.76530030412613</v>
      </c>
      <c r="P54" s="40">
        <f t="shared" si="6"/>
        <v>1951.2412639066399</v>
      </c>
    </row>
    <row r="55" spans="1:17" ht="12.75" customHeight="1" x14ac:dyDescent="0.2">
      <c r="A55" s="2"/>
      <c r="B55" s="2"/>
      <c r="C55" s="2"/>
      <c r="D55" s="3"/>
      <c r="E55" s="2"/>
      <c r="F55" s="2"/>
      <c r="G55" s="4"/>
      <c r="H55" s="36">
        <f t="shared" si="0"/>
        <v>3.1666666666666665</v>
      </c>
      <c r="I55" s="37">
        <f t="shared" si="7"/>
        <v>38</v>
      </c>
      <c r="J55" s="38">
        <f t="shared" si="1"/>
        <v>43483</v>
      </c>
      <c r="K55" s="38">
        <f t="shared" si="2"/>
        <v>43514</v>
      </c>
      <c r="L55" s="39">
        <f t="shared" si="3"/>
        <v>181.06</v>
      </c>
      <c r="M55" s="40">
        <f t="shared" si="8"/>
        <v>1951.2412639066399</v>
      </c>
      <c r="N55" s="40">
        <f t="shared" si="4"/>
        <v>6.6982000404703408</v>
      </c>
      <c r="O55" s="40">
        <f t="shared" si="5"/>
        <v>174.36179995952966</v>
      </c>
      <c r="P55" s="40">
        <f t="shared" si="6"/>
        <v>1776.8794639471103</v>
      </c>
    </row>
    <row r="56" spans="1:17" ht="12.75" customHeight="1" x14ac:dyDescent="0.2">
      <c r="A56" s="2"/>
      <c r="B56" s="2"/>
      <c r="C56" s="2"/>
      <c r="D56" s="3"/>
      <c r="E56" s="2"/>
      <c r="F56" s="2"/>
      <c r="G56" s="4"/>
      <c r="H56" s="36">
        <f t="shared" si="0"/>
        <v>3.25</v>
      </c>
      <c r="I56" s="37">
        <f t="shared" si="7"/>
        <v>39</v>
      </c>
      <c r="J56" s="38">
        <f t="shared" si="1"/>
        <v>43514</v>
      </c>
      <c r="K56" s="38">
        <f t="shared" si="2"/>
        <v>43542</v>
      </c>
      <c r="L56" s="39">
        <f t="shared" si="3"/>
        <v>181.06</v>
      </c>
      <c r="M56" s="40">
        <f t="shared" si="8"/>
        <v>1776.8794639471103</v>
      </c>
      <c r="N56" s="40">
        <f t="shared" si="4"/>
        <v>6.0996527274604189</v>
      </c>
      <c r="O56" s="40">
        <f t="shared" si="5"/>
        <v>174.96034727253959</v>
      </c>
      <c r="P56" s="40">
        <f t="shared" si="6"/>
        <v>1601.9191166745707</v>
      </c>
    </row>
    <row r="57" spans="1:17" ht="12.75" customHeight="1" x14ac:dyDescent="0.2">
      <c r="A57" s="2"/>
      <c r="B57" s="2"/>
      <c r="C57" s="2"/>
      <c r="D57" s="3"/>
      <c r="E57" s="2"/>
      <c r="F57" s="2"/>
      <c r="G57" s="4"/>
      <c r="H57" s="36">
        <f t="shared" si="0"/>
        <v>3.3333333333333335</v>
      </c>
      <c r="I57" s="37">
        <f t="shared" si="7"/>
        <v>40</v>
      </c>
      <c r="J57" s="38">
        <f t="shared" si="1"/>
        <v>43542</v>
      </c>
      <c r="K57" s="38">
        <f t="shared" si="2"/>
        <v>43573</v>
      </c>
      <c r="L57" s="39">
        <f t="shared" si="3"/>
        <v>181.06</v>
      </c>
      <c r="M57" s="40">
        <f t="shared" si="8"/>
        <v>1601.9191166745707</v>
      </c>
      <c r="N57" s="40">
        <f t="shared" si="4"/>
        <v>5.4990507276670701</v>
      </c>
      <c r="O57" s="40">
        <f t="shared" si="5"/>
        <v>175.56094927233292</v>
      </c>
      <c r="P57" s="40">
        <f t="shared" si="6"/>
        <v>1426.3581674022378</v>
      </c>
    </row>
    <row r="58" spans="1:17" ht="12.75" customHeight="1" x14ac:dyDescent="0.2">
      <c r="A58" s="2"/>
      <c r="B58" s="2"/>
      <c r="C58" s="2"/>
      <c r="D58" s="3"/>
      <c r="E58" s="2"/>
      <c r="F58" s="2"/>
      <c r="G58" s="4"/>
      <c r="H58" s="36">
        <f t="shared" si="0"/>
        <v>3.4166666666666665</v>
      </c>
      <c r="I58" s="37">
        <f t="shared" si="7"/>
        <v>41</v>
      </c>
      <c r="J58" s="38">
        <f t="shared" si="1"/>
        <v>43573</v>
      </c>
      <c r="K58" s="38">
        <f t="shared" si="2"/>
        <v>43603</v>
      </c>
      <c r="L58" s="39">
        <f t="shared" si="3"/>
        <v>181.06</v>
      </c>
      <c r="M58" s="40">
        <f t="shared" si="8"/>
        <v>1426.3581674022378</v>
      </c>
      <c r="N58" s="40">
        <f t="shared" si="4"/>
        <v>4.8963869877835862</v>
      </c>
      <c r="O58" s="40">
        <f t="shared" si="5"/>
        <v>176.16361301221642</v>
      </c>
      <c r="P58" s="40">
        <f t="shared" si="6"/>
        <v>1250.1945543900213</v>
      </c>
    </row>
    <row r="59" spans="1:17" ht="12.75" customHeight="1" x14ac:dyDescent="0.2">
      <c r="A59" s="2"/>
      <c r="B59" s="2"/>
      <c r="C59" s="2"/>
      <c r="D59" s="3"/>
      <c r="E59" s="2"/>
      <c r="F59" s="2"/>
      <c r="G59" s="4"/>
      <c r="H59" s="36">
        <f t="shared" si="0"/>
        <v>3.5</v>
      </c>
      <c r="I59" s="37">
        <f t="shared" si="7"/>
        <v>42</v>
      </c>
      <c r="J59" s="38">
        <f t="shared" si="1"/>
        <v>43603</v>
      </c>
      <c r="K59" s="38">
        <f t="shared" si="2"/>
        <v>43634</v>
      </c>
      <c r="L59" s="39">
        <f t="shared" si="3"/>
        <v>181.06</v>
      </c>
      <c r="M59" s="40">
        <f t="shared" si="8"/>
        <v>1250.1945543900213</v>
      </c>
      <c r="N59" s="40">
        <f t="shared" si="4"/>
        <v>4.2916544302907429</v>
      </c>
      <c r="O59" s="40">
        <f t="shared" si="5"/>
        <v>176.76834556970925</v>
      </c>
      <c r="P59" s="40">
        <f t="shared" si="6"/>
        <v>1073.426208820312</v>
      </c>
    </row>
    <row r="60" spans="1:17" ht="12.75" customHeight="1" x14ac:dyDescent="0.2">
      <c r="A60" s="2"/>
      <c r="B60" s="2"/>
      <c r="C60" s="2"/>
      <c r="D60" s="3"/>
      <c r="E60" s="2"/>
      <c r="F60" s="2"/>
      <c r="G60" s="4"/>
      <c r="H60" s="36">
        <f t="shared" si="0"/>
        <v>3.5833333333333335</v>
      </c>
      <c r="I60" s="37">
        <f t="shared" si="7"/>
        <v>43</v>
      </c>
      <c r="J60" s="38">
        <f t="shared" si="1"/>
        <v>43634</v>
      </c>
      <c r="K60" s="38">
        <f t="shared" si="2"/>
        <v>43664</v>
      </c>
      <c r="L60" s="39">
        <f t="shared" si="3"/>
        <v>181.06</v>
      </c>
      <c r="M60" s="40">
        <f t="shared" si="8"/>
        <v>1073.426208820312</v>
      </c>
      <c r="N60" s="40">
        <f t="shared" si="4"/>
        <v>3.6848459533736859</v>
      </c>
      <c r="O60" s="40">
        <f t="shared" si="5"/>
        <v>177.37515404662631</v>
      </c>
      <c r="P60" s="40">
        <f t="shared" si="6"/>
        <v>896.05105477368568</v>
      </c>
    </row>
    <row r="61" spans="1:17" ht="12.75" customHeight="1" x14ac:dyDescent="0.2">
      <c r="A61" s="2"/>
      <c r="B61" s="2"/>
      <c r="C61" s="2"/>
      <c r="D61" s="3"/>
      <c r="E61" s="2"/>
      <c r="F61" s="2"/>
      <c r="G61" s="4"/>
      <c r="H61" s="36">
        <f t="shared" si="0"/>
        <v>3.6666666666666665</v>
      </c>
      <c r="I61" s="37">
        <f t="shared" si="7"/>
        <v>44</v>
      </c>
      <c r="J61" s="38">
        <f t="shared" si="1"/>
        <v>43664</v>
      </c>
      <c r="K61" s="38">
        <f t="shared" si="2"/>
        <v>43695</v>
      </c>
      <c r="L61" s="39">
        <f t="shared" si="3"/>
        <v>181.06</v>
      </c>
      <c r="M61" s="40">
        <f t="shared" si="8"/>
        <v>896.05105477368568</v>
      </c>
      <c r="N61" s="40">
        <f t="shared" si="4"/>
        <v>3.0759544308385252</v>
      </c>
      <c r="O61" s="40">
        <f t="shared" si="5"/>
        <v>177.98404556916148</v>
      </c>
      <c r="P61" s="40">
        <f t="shared" si="6"/>
        <v>718.0670092045242</v>
      </c>
    </row>
    <row r="62" spans="1:17" ht="12.75" customHeight="1" x14ac:dyDescent="0.2">
      <c r="A62" s="2"/>
      <c r="B62" s="2"/>
      <c r="C62" s="2"/>
      <c r="D62" s="3"/>
      <c r="E62" s="2"/>
      <c r="F62" s="2"/>
      <c r="G62" s="4"/>
      <c r="H62" s="36">
        <f t="shared" si="0"/>
        <v>3.75</v>
      </c>
      <c r="I62" s="37">
        <f t="shared" si="7"/>
        <v>45</v>
      </c>
      <c r="J62" s="38">
        <f t="shared" si="1"/>
        <v>43695</v>
      </c>
      <c r="K62" s="38">
        <f t="shared" si="2"/>
        <v>43726</v>
      </c>
      <c r="L62" s="39">
        <f t="shared" si="3"/>
        <v>181.06</v>
      </c>
      <c r="M62" s="40">
        <f t="shared" si="8"/>
        <v>718.0670092045242</v>
      </c>
      <c r="N62" s="40">
        <f t="shared" si="4"/>
        <v>2.4649727120286498</v>
      </c>
      <c r="O62" s="40">
        <f t="shared" si="5"/>
        <v>178.59502728797136</v>
      </c>
      <c r="P62" s="40">
        <f t="shared" si="6"/>
        <v>539.47198191655286</v>
      </c>
    </row>
    <row r="63" spans="1:17" ht="12.75" customHeight="1" x14ac:dyDescent="0.2">
      <c r="A63" s="2"/>
      <c r="B63" s="2"/>
      <c r="C63" s="2"/>
      <c r="D63" s="3"/>
      <c r="E63" s="2"/>
      <c r="F63" s="2"/>
      <c r="G63" s="4"/>
      <c r="H63" s="36">
        <f t="shared" si="0"/>
        <v>3.8333333333333335</v>
      </c>
      <c r="I63" s="37">
        <f t="shared" si="7"/>
        <v>46</v>
      </c>
      <c r="J63" s="38">
        <f t="shared" si="1"/>
        <v>43726</v>
      </c>
      <c r="K63" s="38">
        <f t="shared" si="2"/>
        <v>43756</v>
      </c>
      <c r="L63" s="39">
        <f t="shared" si="3"/>
        <v>181.06</v>
      </c>
      <c r="M63" s="40">
        <f t="shared" si="8"/>
        <v>539.47198191655286</v>
      </c>
      <c r="N63" s="40">
        <f t="shared" si="4"/>
        <v>1.8518936217407518</v>
      </c>
      <c r="O63" s="40">
        <f t="shared" si="5"/>
        <v>179.20810637825926</v>
      </c>
      <c r="P63" s="40">
        <f t="shared" si="6"/>
        <v>360.26387553829363</v>
      </c>
    </row>
    <row r="64" spans="1:17" ht="12.75" customHeight="1" x14ac:dyDescent="0.2">
      <c r="A64" s="2"/>
      <c r="B64" s="2"/>
      <c r="C64" s="2"/>
      <c r="D64" s="3"/>
      <c r="E64" s="2"/>
      <c r="F64" s="2"/>
      <c r="G64" s="4"/>
      <c r="H64" s="36">
        <f t="shared" si="0"/>
        <v>3.9166666666666665</v>
      </c>
      <c r="I64" s="37">
        <f t="shared" si="7"/>
        <v>47</v>
      </c>
      <c r="J64" s="38">
        <f t="shared" si="1"/>
        <v>43756</v>
      </c>
      <c r="K64" s="38">
        <f t="shared" si="2"/>
        <v>43787</v>
      </c>
      <c r="L64" s="39">
        <f t="shared" si="3"/>
        <v>181.06</v>
      </c>
      <c r="M64" s="40">
        <f t="shared" si="8"/>
        <v>360.26387553829363</v>
      </c>
      <c r="N64" s="40">
        <f t="shared" si="4"/>
        <v>1.2367099601405618</v>
      </c>
      <c r="O64" s="40">
        <f t="shared" si="5"/>
        <v>179.82329003985944</v>
      </c>
      <c r="P64" s="40">
        <f t="shared" si="6"/>
        <v>180.44058549843419</v>
      </c>
      <c r="Q64" s="49"/>
    </row>
    <row r="65" spans="1:16" ht="12.75" customHeight="1" x14ac:dyDescent="0.2">
      <c r="A65" s="2"/>
      <c r="B65" s="2"/>
      <c r="C65" s="2"/>
      <c r="D65" s="3"/>
      <c r="E65" s="2"/>
      <c r="F65" s="2"/>
      <c r="G65" s="4"/>
      <c r="H65" s="36">
        <f t="shared" si="0"/>
        <v>4</v>
      </c>
      <c r="I65" s="37">
        <f t="shared" si="7"/>
        <v>48</v>
      </c>
      <c r="J65" s="38">
        <f t="shared" si="1"/>
        <v>43787</v>
      </c>
      <c r="K65" s="38">
        <f t="shared" si="2"/>
        <v>0</v>
      </c>
      <c r="L65" s="39">
        <f t="shared" si="3"/>
        <v>181.06</v>
      </c>
      <c r="M65" s="40">
        <f t="shared" si="8"/>
        <v>180.44058549843419</v>
      </c>
      <c r="N65" s="40">
        <f t="shared" si="4"/>
        <v>0.61941450267829745</v>
      </c>
      <c r="O65" s="40">
        <f t="shared" si="5"/>
        <v>180.44058549732171</v>
      </c>
      <c r="P65" s="40">
        <f t="shared" si="6"/>
        <v>1.1124825505248737E-9</v>
      </c>
    </row>
    <row r="66" spans="1:16" ht="12.75" customHeight="1" x14ac:dyDescent="0.2">
      <c r="A66" s="2"/>
      <c r="B66" s="2"/>
      <c r="C66" s="2"/>
      <c r="D66" s="3"/>
      <c r="E66" s="2"/>
      <c r="F66" s="2"/>
      <c r="G66" s="4"/>
      <c r="H66" s="36" t="e">
        <f t="shared" si="0"/>
        <v>#VALUE!</v>
      </c>
      <c r="I66" s="37" t="str">
        <f t="shared" si="7"/>
        <v/>
      </c>
      <c r="J66" s="38" t="str">
        <f t="shared" si="1"/>
        <v/>
      </c>
      <c r="K66" s="38">
        <f t="shared" si="2"/>
        <v>0</v>
      </c>
      <c r="L66" s="39" t="str">
        <f t="shared" si="3"/>
        <v/>
      </c>
      <c r="M66" s="40" t="str">
        <f t="shared" si="8"/>
        <v/>
      </c>
      <c r="N66" s="40" t="str">
        <f t="shared" si="4"/>
        <v/>
      </c>
      <c r="O66" s="40" t="str">
        <f t="shared" si="5"/>
        <v/>
      </c>
      <c r="P66" s="40" t="str">
        <f t="shared" si="6"/>
        <v/>
      </c>
    </row>
    <row r="67" spans="1:16" ht="12.75" customHeight="1" x14ac:dyDescent="0.2">
      <c r="A67" s="2"/>
      <c r="B67" s="2"/>
      <c r="C67" s="2"/>
      <c r="D67" s="3"/>
      <c r="E67" s="2"/>
      <c r="F67" s="2"/>
      <c r="G67" s="4"/>
      <c r="H67" s="36" t="e">
        <f t="shared" si="0"/>
        <v>#VALUE!</v>
      </c>
      <c r="I67" s="37" t="str">
        <f t="shared" si="7"/>
        <v/>
      </c>
      <c r="J67" s="38" t="str">
        <f t="shared" si="1"/>
        <v/>
      </c>
      <c r="K67" s="38">
        <f t="shared" si="2"/>
        <v>0</v>
      </c>
      <c r="L67" s="39" t="str">
        <f t="shared" si="3"/>
        <v/>
      </c>
      <c r="M67" s="40" t="str">
        <f t="shared" si="8"/>
        <v/>
      </c>
      <c r="N67" s="40" t="str">
        <f t="shared" si="4"/>
        <v/>
      </c>
      <c r="O67" s="40" t="str">
        <f t="shared" si="5"/>
        <v/>
      </c>
      <c r="P67" s="40" t="str">
        <f t="shared" si="6"/>
        <v/>
      </c>
    </row>
    <row r="68" spans="1:16" ht="12.75" customHeight="1" x14ac:dyDescent="0.2">
      <c r="A68" s="2"/>
      <c r="B68" s="2"/>
      <c r="C68" s="2"/>
      <c r="D68" s="3"/>
      <c r="E68" s="2"/>
      <c r="F68" s="2"/>
      <c r="G68" s="4"/>
      <c r="H68" s="36" t="e">
        <f t="shared" si="0"/>
        <v>#VALUE!</v>
      </c>
      <c r="I68" s="37" t="str">
        <f t="shared" si="7"/>
        <v/>
      </c>
      <c r="J68" s="38" t="str">
        <f t="shared" si="1"/>
        <v/>
      </c>
      <c r="K68" s="38">
        <f t="shared" si="2"/>
        <v>0</v>
      </c>
      <c r="L68" s="39" t="str">
        <f t="shared" si="3"/>
        <v/>
      </c>
      <c r="M68" s="40" t="str">
        <f t="shared" si="8"/>
        <v/>
      </c>
      <c r="N68" s="40" t="str">
        <f t="shared" si="4"/>
        <v/>
      </c>
      <c r="O68" s="40" t="str">
        <f t="shared" si="5"/>
        <v/>
      </c>
      <c r="P68" s="40" t="str">
        <f t="shared" si="6"/>
        <v/>
      </c>
    </row>
    <row r="69" spans="1:16" ht="12.75" customHeight="1" x14ac:dyDescent="0.2">
      <c r="A69" s="2"/>
      <c r="B69" s="2"/>
      <c r="C69" s="2"/>
      <c r="D69" s="3"/>
      <c r="E69" s="2"/>
      <c r="F69" s="2"/>
      <c r="G69" s="4"/>
      <c r="H69" s="36" t="e">
        <f t="shared" si="0"/>
        <v>#VALUE!</v>
      </c>
      <c r="I69" s="37" t="str">
        <f t="shared" si="7"/>
        <v/>
      </c>
      <c r="J69" s="38" t="str">
        <f t="shared" si="1"/>
        <v/>
      </c>
      <c r="K69" s="38">
        <f t="shared" si="2"/>
        <v>0</v>
      </c>
      <c r="L69" s="39" t="str">
        <f t="shared" si="3"/>
        <v/>
      </c>
      <c r="M69" s="40" t="str">
        <f t="shared" si="8"/>
        <v/>
      </c>
      <c r="N69" s="40" t="str">
        <f t="shared" si="4"/>
        <v/>
      </c>
      <c r="O69" s="40" t="str">
        <f t="shared" si="5"/>
        <v/>
      </c>
      <c r="P69" s="40" t="str">
        <f t="shared" si="6"/>
        <v/>
      </c>
    </row>
    <row r="70" spans="1:16" ht="12.75" customHeight="1" x14ac:dyDescent="0.2">
      <c r="A70" s="2"/>
      <c r="B70" s="2"/>
      <c r="C70" s="2"/>
      <c r="D70" s="3"/>
      <c r="E70" s="2"/>
      <c r="F70" s="2"/>
      <c r="G70" s="4"/>
      <c r="H70" s="36" t="e">
        <f t="shared" si="0"/>
        <v>#VALUE!</v>
      </c>
      <c r="I70" s="37" t="str">
        <f t="shared" si="7"/>
        <v/>
      </c>
      <c r="J70" s="38" t="str">
        <f t="shared" si="1"/>
        <v/>
      </c>
      <c r="K70" s="38">
        <f t="shared" si="2"/>
        <v>0</v>
      </c>
      <c r="L70" s="39" t="str">
        <f t="shared" si="3"/>
        <v/>
      </c>
      <c r="M70" s="40" t="str">
        <f t="shared" si="8"/>
        <v/>
      </c>
      <c r="N70" s="40" t="str">
        <f t="shared" si="4"/>
        <v/>
      </c>
      <c r="O70" s="40" t="str">
        <f t="shared" si="5"/>
        <v/>
      </c>
      <c r="P70" s="40" t="str">
        <f t="shared" si="6"/>
        <v/>
      </c>
    </row>
    <row r="71" spans="1:16" ht="12.75" customHeight="1" x14ac:dyDescent="0.2">
      <c r="A71" s="2"/>
      <c r="B71" s="2"/>
      <c r="C71" s="2"/>
      <c r="D71" s="3"/>
      <c r="E71" s="2"/>
      <c r="F71" s="2"/>
      <c r="G71" s="4"/>
      <c r="H71" s="36" t="e">
        <f t="shared" si="0"/>
        <v>#VALUE!</v>
      </c>
      <c r="I71" s="37" t="str">
        <f t="shared" si="7"/>
        <v/>
      </c>
      <c r="J71" s="38" t="str">
        <f t="shared" si="1"/>
        <v/>
      </c>
      <c r="K71" s="38">
        <f t="shared" si="2"/>
        <v>0</v>
      </c>
      <c r="L71" s="39" t="str">
        <f t="shared" si="3"/>
        <v/>
      </c>
      <c r="M71" s="40" t="str">
        <f t="shared" si="8"/>
        <v/>
      </c>
      <c r="N71" s="40" t="str">
        <f t="shared" si="4"/>
        <v/>
      </c>
      <c r="O71" s="40" t="str">
        <f t="shared" si="5"/>
        <v/>
      </c>
      <c r="P71" s="40" t="str">
        <f t="shared" si="6"/>
        <v/>
      </c>
    </row>
    <row r="72" spans="1:16" ht="12.75" customHeight="1" x14ac:dyDescent="0.2">
      <c r="A72" s="2"/>
      <c r="B72" s="2"/>
      <c r="C72" s="2"/>
      <c r="D72" s="3"/>
      <c r="E72" s="2"/>
      <c r="F72" s="2"/>
      <c r="G72" s="4"/>
      <c r="H72" s="36" t="e">
        <f t="shared" si="0"/>
        <v>#VALUE!</v>
      </c>
      <c r="I72" s="37" t="str">
        <f t="shared" si="7"/>
        <v/>
      </c>
      <c r="J72" s="38" t="str">
        <f t="shared" si="1"/>
        <v/>
      </c>
      <c r="K72" s="38">
        <f t="shared" si="2"/>
        <v>0</v>
      </c>
      <c r="L72" s="39" t="str">
        <f t="shared" si="3"/>
        <v/>
      </c>
      <c r="M72" s="40" t="str">
        <f t="shared" si="8"/>
        <v/>
      </c>
      <c r="N72" s="40" t="str">
        <f t="shared" si="4"/>
        <v/>
      </c>
      <c r="O72" s="40" t="str">
        <f t="shared" si="5"/>
        <v/>
      </c>
      <c r="P72" s="40" t="str">
        <f t="shared" si="6"/>
        <v/>
      </c>
    </row>
    <row r="73" spans="1:16" ht="12.75" customHeight="1" x14ac:dyDescent="0.2">
      <c r="A73" s="2"/>
      <c r="B73" s="2"/>
      <c r="C73" s="2"/>
      <c r="D73" s="3"/>
      <c r="E73" s="2"/>
      <c r="F73" s="2"/>
      <c r="G73" s="4"/>
      <c r="H73" s="36" t="e">
        <f t="shared" si="0"/>
        <v>#VALUE!</v>
      </c>
      <c r="I73" s="37" t="str">
        <f t="shared" si="7"/>
        <v/>
      </c>
      <c r="J73" s="38" t="str">
        <f t="shared" si="1"/>
        <v/>
      </c>
      <c r="K73" s="38">
        <f t="shared" si="2"/>
        <v>0</v>
      </c>
      <c r="L73" s="39" t="str">
        <f t="shared" si="3"/>
        <v/>
      </c>
      <c r="M73" s="40" t="str">
        <f t="shared" si="8"/>
        <v/>
      </c>
      <c r="N73" s="40" t="str">
        <f t="shared" si="4"/>
        <v/>
      </c>
      <c r="O73" s="40" t="str">
        <f t="shared" si="5"/>
        <v/>
      </c>
      <c r="P73" s="40" t="str">
        <f t="shared" si="6"/>
        <v/>
      </c>
    </row>
    <row r="74" spans="1:16" ht="12.75" customHeight="1" x14ac:dyDescent="0.2">
      <c r="A74" s="2"/>
      <c r="B74" s="2"/>
      <c r="C74" s="2"/>
      <c r="D74" s="3"/>
      <c r="E74" s="2"/>
      <c r="F74" s="2"/>
      <c r="G74" s="4"/>
      <c r="H74" s="36" t="e">
        <f t="shared" si="0"/>
        <v>#VALUE!</v>
      </c>
      <c r="I74" s="37" t="str">
        <f t="shared" si="7"/>
        <v/>
      </c>
      <c r="J74" s="38" t="str">
        <f t="shared" si="1"/>
        <v/>
      </c>
      <c r="K74" s="38">
        <f t="shared" si="2"/>
        <v>0</v>
      </c>
      <c r="L74" s="39" t="str">
        <f t="shared" si="3"/>
        <v/>
      </c>
      <c r="M74" s="40" t="str">
        <f t="shared" si="8"/>
        <v/>
      </c>
      <c r="N74" s="40" t="str">
        <f t="shared" si="4"/>
        <v/>
      </c>
      <c r="O74" s="40" t="str">
        <f t="shared" si="5"/>
        <v/>
      </c>
      <c r="P74" s="40" t="str">
        <f t="shared" si="6"/>
        <v/>
      </c>
    </row>
    <row r="75" spans="1:16" ht="12.75" customHeight="1" x14ac:dyDescent="0.2">
      <c r="A75" s="2"/>
      <c r="B75" s="2"/>
      <c r="C75" s="2"/>
      <c r="D75" s="3"/>
      <c r="E75" s="2"/>
      <c r="F75" s="2"/>
      <c r="G75" s="4"/>
      <c r="H75" s="36" t="e">
        <f t="shared" si="0"/>
        <v>#VALUE!</v>
      </c>
      <c r="I75" s="37" t="str">
        <f t="shared" si="7"/>
        <v/>
      </c>
      <c r="J75" s="38" t="str">
        <f t="shared" si="1"/>
        <v/>
      </c>
      <c r="K75" s="38">
        <f t="shared" si="2"/>
        <v>0</v>
      </c>
      <c r="L75" s="39" t="str">
        <f t="shared" si="3"/>
        <v/>
      </c>
      <c r="M75" s="40" t="str">
        <f t="shared" si="8"/>
        <v/>
      </c>
      <c r="N75" s="40" t="str">
        <f t="shared" si="4"/>
        <v/>
      </c>
      <c r="O75" s="40" t="str">
        <f t="shared" si="5"/>
        <v/>
      </c>
      <c r="P75" s="40" t="str">
        <f t="shared" si="6"/>
        <v/>
      </c>
    </row>
    <row r="76" spans="1:16" ht="12.75" customHeight="1" x14ac:dyDescent="0.2">
      <c r="A76" s="2"/>
      <c r="B76" s="2"/>
      <c r="C76" s="2"/>
      <c r="D76" s="3"/>
      <c r="E76" s="2"/>
      <c r="F76" s="2"/>
      <c r="G76" s="4"/>
      <c r="H76" s="36" t="e">
        <f t="shared" si="0"/>
        <v>#VALUE!</v>
      </c>
      <c r="I76" s="37" t="str">
        <f t="shared" si="7"/>
        <v/>
      </c>
      <c r="J76" s="38" t="str">
        <f t="shared" si="1"/>
        <v/>
      </c>
      <c r="K76" s="38">
        <f t="shared" si="2"/>
        <v>0</v>
      </c>
      <c r="L76" s="39" t="str">
        <f t="shared" si="3"/>
        <v/>
      </c>
      <c r="M76" s="40" t="str">
        <f t="shared" si="8"/>
        <v/>
      </c>
      <c r="N76" s="40" t="str">
        <f t="shared" si="4"/>
        <v/>
      </c>
      <c r="O76" s="40" t="str">
        <f t="shared" si="5"/>
        <v/>
      </c>
      <c r="P76" s="40" t="str">
        <f t="shared" si="6"/>
        <v/>
      </c>
    </row>
    <row r="77" spans="1:16" ht="12.75" customHeight="1" x14ac:dyDescent="0.2">
      <c r="A77" s="2"/>
      <c r="B77" s="2"/>
      <c r="C77" s="2"/>
      <c r="D77" s="3"/>
      <c r="E77" s="2"/>
      <c r="F77" s="2"/>
      <c r="G77" s="4"/>
      <c r="H77" s="36" t="e">
        <f t="shared" si="0"/>
        <v>#VALUE!</v>
      </c>
      <c r="I77" s="37" t="str">
        <f t="shared" si="7"/>
        <v/>
      </c>
      <c r="J77" s="38" t="str">
        <f t="shared" si="1"/>
        <v/>
      </c>
      <c r="K77" s="38">
        <f t="shared" si="2"/>
        <v>0</v>
      </c>
      <c r="L77" s="39" t="str">
        <f t="shared" si="3"/>
        <v/>
      </c>
      <c r="M77" s="40" t="str">
        <f>IF(I77&lt;&gt;"",P76,"")</f>
        <v/>
      </c>
      <c r="N77" s="40" t="str">
        <f t="shared" si="4"/>
        <v/>
      </c>
      <c r="O77" s="40" t="str">
        <f t="shared" si="5"/>
        <v/>
      </c>
      <c r="P77" s="40" t="str">
        <f t="shared" si="6"/>
        <v/>
      </c>
    </row>
    <row r="78" spans="1:16" ht="12.75" customHeight="1" x14ac:dyDescent="0.2">
      <c r="A78" s="2"/>
      <c r="B78" s="2"/>
      <c r="C78" s="2"/>
      <c r="D78" s="3"/>
      <c r="E78" s="2"/>
      <c r="F78" s="2"/>
      <c r="G78" s="4"/>
      <c r="H78" s="36" t="e">
        <f t="shared" si="0"/>
        <v>#VALUE!</v>
      </c>
      <c r="I78" s="37" t="str">
        <f t="shared" si="7"/>
        <v/>
      </c>
      <c r="J78" s="38" t="str">
        <f t="shared" si="1"/>
        <v/>
      </c>
      <c r="K78" s="33">
        <f t="shared" si="2"/>
        <v>0</v>
      </c>
      <c r="L78" s="39" t="str">
        <f t="shared" si="3"/>
        <v/>
      </c>
      <c r="M78" s="40" t="str">
        <f t="shared" ref="M78:M141" si="9">IF(I78&lt;&gt;"",P77,"")</f>
        <v/>
      </c>
      <c r="N78" s="40" t="str">
        <f t="shared" si="4"/>
        <v/>
      </c>
      <c r="O78" s="40" t="str">
        <f t="shared" si="5"/>
        <v/>
      </c>
      <c r="P78" s="40" t="str">
        <f t="shared" si="6"/>
        <v/>
      </c>
    </row>
    <row r="79" spans="1:16" ht="12.75" customHeight="1" x14ac:dyDescent="0.2">
      <c r="H79" s="52" t="e">
        <f t="shared" si="0"/>
        <v>#VALUE!</v>
      </c>
      <c r="I79" s="37" t="str">
        <f t="shared" si="7"/>
        <v/>
      </c>
      <c r="J79" s="38" t="str">
        <f t="shared" si="1"/>
        <v/>
      </c>
      <c r="K79" s="53">
        <f t="shared" si="2"/>
        <v>0</v>
      </c>
      <c r="L79" s="39" t="str">
        <f t="shared" si="3"/>
        <v/>
      </c>
      <c r="M79" s="40" t="str">
        <f t="shared" si="9"/>
        <v/>
      </c>
      <c r="N79" s="40" t="str">
        <f t="shared" si="4"/>
        <v/>
      </c>
      <c r="O79" s="40" t="str">
        <f t="shared" si="5"/>
        <v/>
      </c>
      <c r="P79" s="40" t="str">
        <f t="shared" si="6"/>
        <v/>
      </c>
    </row>
    <row r="80" spans="1:16" ht="12.75" customHeight="1" x14ac:dyDescent="0.2">
      <c r="H80" s="52" t="e">
        <f t="shared" si="0"/>
        <v>#VALUE!</v>
      </c>
      <c r="I80" s="37" t="str">
        <f t="shared" si="7"/>
        <v/>
      </c>
      <c r="J80" s="38" t="str">
        <f t="shared" si="1"/>
        <v/>
      </c>
      <c r="K80" s="53">
        <f t="shared" si="2"/>
        <v>0</v>
      </c>
      <c r="L80" s="39" t="str">
        <f t="shared" si="3"/>
        <v/>
      </c>
      <c r="M80" s="40" t="str">
        <f t="shared" si="9"/>
        <v/>
      </c>
      <c r="N80" s="40" t="str">
        <f t="shared" si="4"/>
        <v/>
      </c>
      <c r="O80" s="40" t="str">
        <f t="shared" si="5"/>
        <v/>
      </c>
      <c r="P80" s="40" t="str">
        <f t="shared" si="6"/>
        <v/>
      </c>
    </row>
    <row r="81" spans="8:16" ht="12.75" customHeight="1" x14ac:dyDescent="0.2">
      <c r="H81" s="52" t="e">
        <f t="shared" si="0"/>
        <v>#VALUE!</v>
      </c>
      <c r="I81" s="37" t="str">
        <f t="shared" si="7"/>
        <v/>
      </c>
      <c r="J81" s="38" t="str">
        <f t="shared" si="1"/>
        <v/>
      </c>
      <c r="K81" s="53">
        <f t="shared" si="2"/>
        <v>0</v>
      </c>
      <c r="L81" s="39" t="str">
        <f t="shared" si="3"/>
        <v/>
      </c>
      <c r="M81" s="40" t="str">
        <f t="shared" si="9"/>
        <v/>
      </c>
      <c r="N81" s="40" t="str">
        <f t="shared" si="4"/>
        <v/>
      </c>
      <c r="O81" s="40" t="str">
        <f t="shared" si="5"/>
        <v/>
      </c>
      <c r="P81" s="40" t="str">
        <f t="shared" si="6"/>
        <v/>
      </c>
    </row>
    <row r="82" spans="8:16" ht="12.75" customHeight="1" x14ac:dyDescent="0.2">
      <c r="H82" s="52" t="e">
        <f t="shared" ref="H82:H145" si="10">I82/12</f>
        <v>#VALUE!</v>
      </c>
      <c r="I82" s="37" t="str">
        <f t="shared" si="7"/>
        <v/>
      </c>
      <c r="J82" s="38" t="str">
        <f t="shared" si="1"/>
        <v/>
      </c>
      <c r="K82" s="53">
        <f t="shared" si="2"/>
        <v>0</v>
      </c>
      <c r="L82" s="39" t="str">
        <f t="shared" si="3"/>
        <v/>
      </c>
      <c r="M82" s="40" t="str">
        <f t="shared" si="9"/>
        <v/>
      </c>
      <c r="N82" s="40" t="str">
        <f t="shared" si="4"/>
        <v/>
      </c>
      <c r="O82" s="40" t="str">
        <f t="shared" si="5"/>
        <v/>
      </c>
      <c r="P82" s="40" t="str">
        <f t="shared" si="6"/>
        <v/>
      </c>
    </row>
    <row r="83" spans="8:16" ht="12.75" customHeight="1" x14ac:dyDescent="0.2">
      <c r="H83" s="52" t="e">
        <f t="shared" si="10"/>
        <v>#VALUE!</v>
      </c>
      <c r="I83" s="37" t="str">
        <f t="shared" si="7"/>
        <v/>
      </c>
      <c r="J83" s="38" t="str">
        <f t="shared" si="1"/>
        <v/>
      </c>
      <c r="K83" s="53">
        <f t="shared" ref="K83:K146" si="11">IF(J84="",0,J84)</f>
        <v>0</v>
      </c>
      <c r="L83" s="39" t="str">
        <f t="shared" ref="L83:L146" si="12">IF(J83="","",$L$14)</f>
        <v/>
      </c>
      <c r="M83" s="40" t="str">
        <f t="shared" si="9"/>
        <v/>
      </c>
      <c r="N83" s="40" t="str">
        <f t="shared" ref="N83:N146" si="13">IF(I83&lt;&gt;"",$N$14*M83,"")</f>
        <v/>
      </c>
      <c r="O83" s="40" t="str">
        <f t="shared" ref="O83:O146" si="14">IF(I83&lt;&gt;"",L83-N83,"")</f>
        <v/>
      </c>
      <c r="P83" s="40" t="str">
        <f t="shared" ref="P83:P146" si="15">IF(I83&lt;&gt;"",M83-O83,"")</f>
        <v/>
      </c>
    </row>
    <row r="84" spans="8:16" ht="12.75" customHeight="1" x14ac:dyDescent="0.2">
      <c r="H84" s="52" t="e">
        <f t="shared" si="10"/>
        <v>#VALUE!</v>
      </c>
      <c r="I84" s="37" t="str">
        <f t="shared" ref="I84:I147" si="16">IF(I83&gt;=$I$14,"",I83+1)</f>
        <v/>
      </c>
      <c r="J84" s="38" t="str">
        <f t="shared" ref="J84:J147" si="17">IF(I84="","",EDATE($J$18,I83))</f>
        <v/>
      </c>
      <c r="K84" s="53">
        <f t="shared" si="11"/>
        <v>0</v>
      </c>
      <c r="L84" s="39" t="str">
        <f t="shared" si="12"/>
        <v/>
      </c>
      <c r="M84" s="40" t="str">
        <f t="shared" si="9"/>
        <v/>
      </c>
      <c r="N84" s="40" t="str">
        <f t="shared" si="13"/>
        <v/>
      </c>
      <c r="O84" s="40" t="str">
        <f t="shared" si="14"/>
        <v/>
      </c>
      <c r="P84" s="40" t="str">
        <f t="shared" si="15"/>
        <v/>
      </c>
    </row>
    <row r="85" spans="8:16" ht="12.75" customHeight="1" x14ac:dyDescent="0.2">
      <c r="H85" s="52" t="e">
        <f t="shared" si="10"/>
        <v>#VALUE!</v>
      </c>
      <c r="I85" s="37" t="str">
        <f t="shared" si="16"/>
        <v/>
      </c>
      <c r="J85" s="38" t="str">
        <f t="shared" si="17"/>
        <v/>
      </c>
      <c r="K85" s="53">
        <f t="shared" si="11"/>
        <v>0</v>
      </c>
      <c r="L85" s="39" t="str">
        <f t="shared" si="12"/>
        <v/>
      </c>
      <c r="M85" s="40" t="str">
        <f t="shared" si="9"/>
        <v/>
      </c>
      <c r="N85" s="40" t="str">
        <f t="shared" si="13"/>
        <v/>
      </c>
      <c r="O85" s="40" t="str">
        <f t="shared" si="14"/>
        <v/>
      </c>
      <c r="P85" s="40" t="str">
        <f t="shared" si="15"/>
        <v/>
      </c>
    </row>
    <row r="86" spans="8:16" ht="12.75" customHeight="1" x14ac:dyDescent="0.2">
      <c r="H86" s="52" t="e">
        <f t="shared" si="10"/>
        <v>#VALUE!</v>
      </c>
      <c r="I86" s="37" t="str">
        <f t="shared" si="16"/>
        <v/>
      </c>
      <c r="J86" s="38" t="str">
        <f t="shared" si="17"/>
        <v/>
      </c>
      <c r="K86" s="53">
        <f t="shared" si="11"/>
        <v>0</v>
      </c>
      <c r="L86" s="39" t="str">
        <f t="shared" si="12"/>
        <v/>
      </c>
      <c r="M86" s="40" t="str">
        <f t="shared" si="9"/>
        <v/>
      </c>
      <c r="N86" s="40" t="str">
        <f t="shared" si="13"/>
        <v/>
      </c>
      <c r="O86" s="40" t="str">
        <f t="shared" si="14"/>
        <v/>
      </c>
      <c r="P86" s="40" t="str">
        <f t="shared" si="15"/>
        <v/>
      </c>
    </row>
    <row r="87" spans="8:16" ht="12.75" customHeight="1" x14ac:dyDescent="0.2">
      <c r="H87" s="52" t="e">
        <f t="shared" si="10"/>
        <v>#VALUE!</v>
      </c>
      <c r="I87" s="37" t="str">
        <f t="shared" si="16"/>
        <v/>
      </c>
      <c r="J87" s="38" t="str">
        <f t="shared" si="17"/>
        <v/>
      </c>
      <c r="K87" s="53">
        <f t="shared" si="11"/>
        <v>0</v>
      </c>
      <c r="L87" s="39" t="str">
        <f t="shared" si="12"/>
        <v/>
      </c>
      <c r="M87" s="40" t="str">
        <f t="shared" si="9"/>
        <v/>
      </c>
      <c r="N87" s="40" t="str">
        <f t="shared" si="13"/>
        <v/>
      </c>
      <c r="O87" s="40" t="str">
        <f t="shared" si="14"/>
        <v/>
      </c>
      <c r="P87" s="40" t="str">
        <f t="shared" si="15"/>
        <v/>
      </c>
    </row>
    <row r="88" spans="8:16" ht="12.75" customHeight="1" x14ac:dyDescent="0.2">
      <c r="H88" s="52" t="e">
        <f t="shared" si="10"/>
        <v>#VALUE!</v>
      </c>
      <c r="I88" s="37" t="str">
        <f t="shared" si="16"/>
        <v/>
      </c>
      <c r="J88" s="38" t="str">
        <f t="shared" si="17"/>
        <v/>
      </c>
      <c r="K88" s="53">
        <f t="shared" si="11"/>
        <v>0</v>
      </c>
      <c r="L88" s="39" t="str">
        <f t="shared" si="12"/>
        <v/>
      </c>
      <c r="M88" s="40" t="str">
        <f t="shared" si="9"/>
        <v/>
      </c>
      <c r="N88" s="40" t="str">
        <f t="shared" si="13"/>
        <v/>
      </c>
      <c r="O88" s="40" t="str">
        <f t="shared" si="14"/>
        <v/>
      </c>
      <c r="P88" s="40" t="str">
        <f t="shared" si="15"/>
        <v/>
      </c>
    </row>
    <row r="89" spans="8:16" ht="12.75" customHeight="1" x14ac:dyDescent="0.2">
      <c r="H89" s="52" t="e">
        <f t="shared" si="10"/>
        <v>#VALUE!</v>
      </c>
      <c r="I89" s="37" t="str">
        <f t="shared" si="16"/>
        <v/>
      </c>
      <c r="J89" s="38" t="str">
        <f t="shared" si="17"/>
        <v/>
      </c>
      <c r="K89" s="53">
        <f t="shared" si="11"/>
        <v>0</v>
      </c>
      <c r="L89" s="39" t="str">
        <f t="shared" si="12"/>
        <v/>
      </c>
      <c r="M89" s="40" t="str">
        <f t="shared" si="9"/>
        <v/>
      </c>
      <c r="N89" s="40" t="str">
        <f t="shared" si="13"/>
        <v/>
      </c>
      <c r="O89" s="40" t="str">
        <f t="shared" si="14"/>
        <v/>
      </c>
      <c r="P89" s="40" t="str">
        <f t="shared" si="15"/>
        <v/>
      </c>
    </row>
    <row r="90" spans="8:16" ht="12.75" customHeight="1" x14ac:dyDescent="0.2">
      <c r="H90" s="52" t="e">
        <f t="shared" si="10"/>
        <v>#VALUE!</v>
      </c>
      <c r="I90" s="37" t="str">
        <f t="shared" si="16"/>
        <v/>
      </c>
      <c r="J90" s="38" t="str">
        <f t="shared" si="17"/>
        <v/>
      </c>
      <c r="K90" s="53">
        <f t="shared" si="11"/>
        <v>0</v>
      </c>
      <c r="L90" s="39" t="str">
        <f t="shared" si="12"/>
        <v/>
      </c>
      <c r="M90" s="40" t="str">
        <f t="shared" si="9"/>
        <v/>
      </c>
      <c r="N90" s="40" t="str">
        <f t="shared" si="13"/>
        <v/>
      </c>
      <c r="O90" s="40" t="str">
        <f t="shared" si="14"/>
        <v/>
      </c>
      <c r="P90" s="40" t="str">
        <f t="shared" si="15"/>
        <v/>
      </c>
    </row>
    <row r="91" spans="8:16" ht="12.75" customHeight="1" x14ac:dyDescent="0.2">
      <c r="H91" s="52" t="e">
        <f t="shared" si="10"/>
        <v>#VALUE!</v>
      </c>
      <c r="I91" s="37" t="str">
        <f t="shared" si="16"/>
        <v/>
      </c>
      <c r="J91" s="38" t="str">
        <f t="shared" si="17"/>
        <v/>
      </c>
      <c r="K91" s="53">
        <f t="shared" si="11"/>
        <v>0</v>
      </c>
      <c r="L91" s="39" t="str">
        <f t="shared" si="12"/>
        <v/>
      </c>
      <c r="M91" s="40" t="str">
        <f t="shared" si="9"/>
        <v/>
      </c>
      <c r="N91" s="40" t="str">
        <f t="shared" si="13"/>
        <v/>
      </c>
      <c r="O91" s="40" t="str">
        <f t="shared" si="14"/>
        <v/>
      </c>
      <c r="P91" s="40" t="str">
        <f t="shared" si="15"/>
        <v/>
      </c>
    </row>
    <row r="92" spans="8:16" ht="12.75" customHeight="1" x14ac:dyDescent="0.2">
      <c r="H92" s="52" t="e">
        <f t="shared" si="10"/>
        <v>#VALUE!</v>
      </c>
      <c r="I92" s="37" t="str">
        <f t="shared" si="16"/>
        <v/>
      </c>
      <c r="J92" s="38" t="str">
        <f t="shared" si="17"/>
        <v/>
      </c>
      <c r="K92" s="53">
        <f t="shared" si="11"/>
        <v>0</v>
      </c>
      <c r="L92" s="39" t="str">
        <f t="shared" si="12"/>
        <v/>
      </c>
      <c r="M92" s="40" t="str">
        <f t="shared" si="9"/>
        <v/>
      </c>
      <c r="N92" s="40" t="str">
        <f t="shared" si="13"/>
        <v/>
      </c>
      <c r="O92" s="40" t="str">
        <f t="shared" si="14"/>
        <v/>
      </c>
      <c r="P92" s="40" t="str">
        <f t="shared" si="15"/>
        <v/>
      </c>
    </row>
    <row r="93" spans="8:16" ht="12.75" customHeight="1" x14ac:dyDescent="0.2">
      <c r="H93" s="52" t="e">
        <f t="shared" si="10"/>
        <v>#VALUE!</v>
      </c>
      <c r="I93" s="37" t="str">
        <f t="shared" si="16"/>
        <v/>
      </c>
      <c r="J93" s="38" t="str">
        <f t="shared" si="17"/>
        <v/>
      </c>
      <c r="K93" s="53">
        <f t="shared" si="11"/>
        <v>0</v>
      </c>
      <c r="L93" s="39" t="str">
        <f t="shared" si="12"/>
        <v/>
      </c>
      <c r="M93" s="40" t="str">
        <f t="shared" si="9"/>
        <v/>
      </c>
      <c r="N93" s="40" t="str">
        <f t="shared" si="13"/>
        <v/>
      </c>
      <c r="O93" s="40" t="str">
        <f t="shared" si="14"/>
        <v/>
      </c>
      <c r="P93" s="40" t="str">
        <f t="shared" si="15"/>
        <v/>
      </c>
    </row>
    <row r="94" spans="8:16" ht="12.75" customHeight="1" x14ac:dyDescent="0.2">
      <c r="H94" s="52" t="e">
        <f t="shared" si="10"/>
        <v>#VALUE!</v>
      </c>
      <c r="I94" s="37" t="str">
        <f t="shared" si="16"/>
        <v/>
      </c>
      <c r="J94" s="38" t="str">
        <f t="shared" si="17"/>
        <v/>
      </c>
      <c r="K94" s="53">
        <f t="shared" si="11"/>
        <v>0</v>
      </c>
      <c r="L94" s="39" t="str">
        <f t="shared" si="12"/>
        <v/>
      </c>
      <c r="M94" s="40" t="str">
        <f t="shared" si="9"/>
        <v/>
      </c>
      <c r="N94" s="40" t="str">
        <f t="shared" si="13"/>
        <v/>
      </c>
      <c r="O94" s="40" t="str">
        <f t="shared" si="14"/>
        <v/>
      </c>
      <c r="P94" s="40" t="str">
        <f t="shared" si="15"/>
        <v/>
      </c>
    </row>
    <row r="95" spans="8:16" ht="12.75" customHeight="1" x14ac:dyDescent="0.2">
      <c r="H95" s="52" t="e">
        <f t="shared" si="10"/>
        <v>#VALUE!</v>
      </c>
      <c r="I95" s="37" t="str">
        <f t="shared" si="16"/>
        <v/>
      </c>
      <c r="J95" s="38" t="str">
        <f t="shared" si="17"/>
        <v/>
      </c>
      <c r="K95" s="53">
        <f t="shared" si="11"/>
        <v>0</v>
      </c>
      <c r="L95" s="39" t="str">
        <f t="shared" si="12"/>
        <v/>
      </c>
      <c r="M95" s="40" t="str">
        <f t="shared" si="9"/>
        <v/>
      </c>
      <c r="N95" s="40" t="str">
        <f t="shared" si="13"/>
        <v/>
      </c>
      <c r="O95" s="40" t="str">
        <f t="shared" si="14"/>
        <v/>
      </c>
      <c r="P95" s="40" t="str">
        <f t="shared" si="15"/>
        <v/>
      </c>
    </row>
    <row r="96" spans="8:16" ht="12.75" customHeight="1" x14ac:dyDescent="0.2">
      <c r="H96" s="52" t="e">
        <f t="shared" si="10"/>
        <v>#VALUE!</v>
      </c>
      <c r="I96" s="37" t="str">
        <f t="shared" si="16"/>
        <v/>
      </c>
      <c r="J96" s="38" t="str">
        <f t="shared" si="17"/>
        <v/>
      </c>
      <c r="K96" s="53">
        <f t="shared" si="11"/>
        <v>0</v>
      </c>
      <c r="L96" s="39" t="str">
        <f t="shared" si="12"/>
        <v/>
      </c>
      <c r="M96" s="40" t="str">
        <f t="shared" si="9"/>
        <v/>
      </c>
      <c r="N96" s="40" t="str">
        <f t="shared" si="13"/>
        <v/>
      </c>
      <c r="O96" s="40" t="str">
        <f t="shared" si="14"/>
        <v/>
      </c>
      <c r="P96" s="40" t="str">
        <f t="shared" si="15"/>
        <v/>
      </c>
    </row>
    <row r="97" spans="8:16" ht="12.75" customHeight="1" x14ac:dyDescent="0.2">
      <c r="H97" s="52" t="e">
        <f t="shared" si="10"/>
        <v>#VALUE!</v>
      </c>
      <c r="I97" s="37" t="str">
        <f t="shared" si="16"/>
        <v/>
      </c>
      <c r="J97" s="38" t="str">
        <f t="shared" si="17"/>
        <v/>
      </c>
      <c r="K97" s="53">
        <f t="shared" si="11"/>
        <v>0</v>
      </c>
      <c r="L97" s="39" t="str">
        <f t="shared" si="12"/>
        <v/>
      </c>
      <c r="M97" s="40" t="str">
        <f t="shared" si="9"/>
        <v/>
      </c>
      <c r="N97" s="40" t="str">
        <f t="shared" si="13"/>
        <v/>
      </c>
      <c r="O97" s="40" t="str">
        <f t="shared" si="14"/>
        <v/>
      </c>
      <c r="P97" s="40" t="str">
        <f t="shared" si="15"/>
        <v/>
      </c>
    </row>
    <row r="98" spans="8:16" ht="12.75" customHeight="1" x14ac:dyDescent="0.2">
      <c r="H98" s="52" t="e">
        <f t="shared" si="10"/>
        <v>#VALUE!</v>
      </c>
      <c r="I98" s="37" t="str">
        <f t="shared" si="16"/>
        <v/>
      </c>
      <c r="J98" s="38" t="str">
        <f t="shared" si="17"/>
        <v/>
      </c>
      <c r="K98" s="53">
        <f t="shared" si="11"/>
        <v>0</v>
      </c>
      <c r="L98" s="39" t="str">
        <f t="shared" si="12"/>
        <v/>
      </c>
      <c r="M98" s="40" t="str">
        <f t="shared" si="9"/>
        <v/>
      </c>
      <c r="N98" s="40" t="str">
        <f t="shared" si="13"/>
        <v/>
      </c>
      <c r="O98" s="40" t="str">
        <f t="shared" si="14"/>
        <v/>
      </c>
      <c r="P98" s="40" t="str">
        <f t="shared" si="15"/>
        <v/>
      </c>
    </row>
    <row r="99" spans="8:16" ht="12.75" customHeight="1" x14ac:dyDescent="0.2">
      <c r="H99" s="52" t="e">
        <f t="shared" si="10"/>
        <v>#VALUE!</v>
      </c>
      <c r="I99" s="37" t="str">
        <f t="shared" si="16"/>
        <v/>
      </c>
      <c r="J99" s="38" t="str">
        <f t="shared" si="17"/>
        <v/>
      </c>
      <c r="K99" s="53">
        <f t="shared" si="11"/>
        <v>0</v>
      </c>
      <c r="L99" s="39" t="str">
        <f t="shared" si="12"/>
        <v/>
      </c>
      <c r="M99" s="40" t="str">
        <f t="shared" si="9"/>
        <v/>
      </c>
      <c r="N99" s="40" t="str">
        <f t="shared" si="13"/>
        <v/>
      </c>
      <c r="O99" s="40" t="str">
        <f t="shared" si="14"/>
        <v/>
      </c>
      <c r="P99" s="40" t="str">
        <f t="shared" si="15"/>
        <v/>
      </c>
    </row>
    <row r="100" spans="8:16" ht="12.75" customHeight="1" x14ac:dyDescent="0.2">
      <c r="H100" s="52" t="e">
        <f t="shared" si="10"/>
        <v>#VALUE!</v>
      </c>
      <c r="I100" s="37" t="str">
        <f t="shared" si="16"/>
        <v/>
      </c>
      <c r="J100" s="38" t="str">
        <f t="shared" si="17"/>
        <v/>
      </c>
      <c r="K100" s="53">
        <f t="shared" si="11"/>
        <v>0</v>
      </c>
      <c r="L100" s="39" t="str">
        <f t="shared" si="12"/>
        <v/>
      </c>
      <c r="M100" s="40" t="str">
        <f t="shared" si="9"/>
        <v/>
      </c>
      <c r="N100" s="40" t="str">
        <f t="shared" si="13"/>
        <v/>
      </c>
      <c r="O100" s="40" t="str">
        <f t="shared" si="14"/>
        <v/>
      </c>
      <c r="P100" s="40" t="str">
        <f t="shared" si="15"/>
        <v/>
      </c>
    </row>
    <row r="101" spans="8:16" ht="12.75" customHeight="1" x14ac:dyDescent="0.2">
      <c r="H101" s="52" t="e">
        <f t="shared" si="10"/>
        <v>#VALUE!</v>
      </c>
      <c r="I101" s="37" t="str">
        <f t="shared" si="16"/>
        <v/>
      </c>
      <c r="J101" s="38" t="str">
        <f t="shared" si="17"/>
        <v/>
      </c>
      <c r="K101" s="53">
        <f t="shared" si="11"/>
        <v>0</v>
      </c>
      <c r="L101" s="39" t="str">
        <f t="shared" si="12"/>
        <v/>
      </c>
      <c r="M101" s="40" t="str">
        <f t="shared" si="9"/>
        <v/>
      </c>
      <c r="N101" s="40" t="str">
        <f t="shared" si="13"/>
        <v/>
      </c>
      <c r="O101" s="40" t="str">
        <f t="shared" si="14"/>
        <v/>
      </c>
      <c r="P101" s="40" t="str">
        <f t="shared" si="15"/>
        <v/>
      </c>
    </row>
    <row r="102" spans="8:16" ht="12.75" customHeight="1" x14ac:dyDescent="0.2">
      <c r="H102" s="52" t="e">
        <f t="shared" si="10"/>
        <v>#VALUE!</v>
      </c>
      <c r="I102" s="37" t="str">
        <f t="shared" si="16"/>
        <v/>
      </c>
      <c r="J102" s="38" t="str">
        <f t="shared" si="17"/>
        <v/>
      </c>
      <c r="K102" s="53">
        <f t="shared" si="11"/>
        <v>0</v>
      </c>
      <c r="L102" s="39" t="str">
        <f t="shared" si="12"/>
        <v/>
      </c>
      <c r="M102" s="40" t="str">
        <f t="shared" si="9"/>
        <v/>
      </c>
      <c r="N102" s="40" t="str">
        <f t="shared" si="13"/>
        <v/>
      </c>
      <c r="O102" s="40" t="str">
        <f t="shared" si="14"/>
        <v/>
      </c>
      <c r="P102" s="40" t="str">
        <f t="shared" si="15"/>
        <v/>
      </c>
    </row>
    <row r="103" spans="8:16" ht="12.75" customHeight="1" x14ac:dyDescent="0.2">
      <c r="H103" s="52" t="e">
        <f t="shared" si="10"/>
        <v>#VALUE!</v>
      </c>
      <c r="I103" s="37" t="str">
        <f t="shared" si="16"/>
        <v/>
      </c>
      <c r="J103" s="38" t="str">
        <f t="shared" si="17"/>
        <v/>
      </c>
      <c r="K103" s="53">
        <f t="shared" si="11"/>
        <v>0</v>
      </c>
      <c r="L103" s="39" t="str">
        <f t="shared" si="12"/>
        <v/>
      </c>
      <c r="M103" s="40" t="str">
        <f t="shared" si="9"/>
        <v/>
      </c>
      <c r="N103" s="40" t="str">
        <f t="shared" si="13"/>
        <v/>
      </c>
      <c r="O103" s="40" t="str">
        <f t="shared" si="14"/>
        <v/>
      </c>
      <c r="P103" s="40" t="str">
        <f t="shared" si="15"/>
        <v/>
      </c>
    </row>
    <row r="104" spans="8:16" ht="12.75" customHeight="1" x14ac:dyDescent="0.2">
      <c r="H104" s="52" t="e">
        <f t="shared" si="10"/>
        <v>#VALUE!</v>
      </c>
      <c r="I104" s="37" t="str">
        <f t="shared" si="16"/>
        <v/>
      </c>
      <c r="J104" s="38" t="str">
        <f t="shared" si="17"/>
        <v/>
      </c>
      <c r="K104" s="53">
        <f t="shared" si="11"/>
        <v>0</v>
      </c>
      <c r="L104" s="39" t="str">
        <f t="shared" si="12"/>
        <v/>
      </c>
      <c r="M104" s="40" t="str">
        <f t="shared" si="9"/>
        <v/>
      </c>
      <c r="N104" s="40" t="str">
        <f t="shared" si="13"/>
        <v/>
      </c>
      <c r="O104" s="40" t="str">
        <f t="shared" si="14"/>
        <v/>
      </c>
      <c r="P104" s="40" t="str">
        <f t="shared" si="15"/>
        <v/>
      </c>
    </row>
    <row r="105" spans="8:16" ht="12.75" customHeight="1" x14ac:dyDescent="0.2">
      <c r="H105" s="52" t="e">
        <f t="shared" si="10"/>
        <v>#VALUE!</v>
      </c>
      <c r="I105" s="37" t="str">
        <f t="shared" si="16"/>
        <v/>
      </c>
      <c r="J105" s="38" t="str">
        <f t="shared" si="17"/>
        <v/>
      </c>
      <c r="K105" s="53">
        <f t="shared" si="11"/>
        <v>0</v>
      </c>
      <c r="L105" s="39" t="str">
        <f t="shared" si="12"/>
        <v/>
      </c>
      <c r="M105" s="40" t="str">
        <f t="shared" si="9"/>
        <v/>
      </c>
      <c r="N105" s="40" t="str">
        <f t="shared" si="13"/>
        <v/>
      </c>
      <c r="O105" s="40" t="str">
        <f t="shared" si="14"/>
        <v/>
      </c>
      <c r="P105" s="40" t="str">
        <f t="shared" si="15"/>
        <v/>
      </c>
    </row>
    <row r="106" spans="8:16" ht="12.75" customHeight="1" x14ac:dyDescent="0.2">
      <c r="H106" s="52" t="e">
        <f t="shared" si="10"/>
        <v>#VALUE!</v>
      </c>
      <c r="I106" s="37" t="str">
        <f t="shared" si="16"/>
        <v/>
      </c>
      <c r="J106" s="38" t="str">
        <f t="shared" si="17"/>
        <v/>
      </c>
      <c r="K106" s="53">
        <f t="shared" si="11"/>
        <v>0</v>
      </c>
      <c r="L106" s="39" t="str">
        <f t="shared" si="12"/>
        <v/>
      </c>
      <c r="M106" s="40" t="str">
        <f t="shared" si="9"/>
        <v/>
      </c>
      <c r="N106" s="40" t="str">
        <f t="shared" si="13"/>
        <v/>
      </c>
      <c r="O106" s="40" t="str">
        <f t="shared" si="14"/>
        <v/>
      </c>
      <c r="P106" s="40" t="str">
        <f t="shared" si="15"/>
        <v/>
      </c>
    </row>
    <row r="107" spans="8:16" ht="12.75" customHeight="1" x14ac:dyDescent="0.2">
      <c r="H107" s="52" t="e">
        <f t="shared" si="10"/>
        <v>#VALUE!</v>
      </c>
      <c r="I107" s="37" t="str">
        <f t="shared" si="16"/>
        <v/>
      </c>
      <c r="J107" s="38" t="str">
        <f t="shared" si="17"/>
        <v/>
      </c>
      <c r="K107" s="53">
        <f t="shared" si="11"/>
        <v>0</v>
      </c>
      <c r="L107" s="39" t="str">
        <f t="shared" si="12"/>
        <v/>
      </c>
      <c r="M107" s="40" t="str">
        <f t="shared" si="9"/>
        <v/>
      </c>
      <c r="N107" s="40" t="str">
        <f t="shared" si="13"/>
        <v/>
      </c>
      <c r="O107" s="40" t="str">
        <f t="shared" si="14"/>
        <v/>
      </c>
      <c r="P107" s="40" t="str">
        <f t="shared" si="15"/>
        <v/>
      </c>
    </row>
    <row r="108" spans="8:16" ht="12.75" customHeight="1" x14ac:dyDescent="0.2">
      <c r="H108" s="52" t="e">
        <f t="shared" si="10"/>
        <v>#VALUE!</v>
      </c>
      <c r="I108" s="37" t="str">
        <f t="shared" si="16"/>
        <v/>
      </c>
      <c r="J108" s="38" t="str">
        <f t="shared" si="17"/>
        <v/>
      </c>
      <c r="K108" s="53">
        <f t="shared" si="11"/>
        <v>0</v>
      </c>
      <c r="L108" s="39" t="str">
        <f t="shared" si="12"/>
        <v/>
      </c>
      <c r="M108" s="40" t="str">
        <f t="shared" si="9"/>
        <v/>
      </c>
      <c r="N108" s="40" t="str">
        <f t="shared" si="13"/>
        <v/>
      </c>
      <c r="O108" s="40" t="str">
        <f t="shared" si="14"/>
        <v/>
      </c>
      <c r="P108" s="40" t="str">
        <f t="shared" si="15"/>
        <v/>
      </c>
    </row>
    <row r="109" spans="8:16" ht="12.75" customHeight="1" x14ac:dyDescent="0.2">
      <c r="H109" s="52" t="e">
        <f t="shared" si="10"/>
        <v>#VALUE!</v>
      </c>
      <c r="I109" s="37" t="str">
        <f t="shared" si="16"/>
        <v/>
      </c>
      <c r="J109" s="38" t="str">
        <f t="shared" si="17"/>
        <v/>
      </c>
      <c r="K109" s="53">
        <f t="shared" si="11"/>
        <v>0</v>
      </c>
      <c r="L109" s="39" t="str">
        <f t="shared" si="12"/>
        <v/>
      </c>
      <c r="M109" s="40" t="str">
        <f t="shared" si="9"/>
        <v/>
      </c>
      <c r="N109" s="40" t="str">
        <f t="shared" si="13"/>
        <v/>
      </c>
      <c r="O109" s="40" t="str">
        <f t="shared" si="14"/>
        <v/>
      </c>
      <c r="P109" s="40" t="str">
        <f t="shared" si="15"/>
        <v/>
      </c>
    </row>
    <row r="110" spans="8:16" ht="12.75" customHeight="1" x14ac:dyDescent="0.2">
      <c r="H110" s="52" t="e">
        <f t="shared" si="10"/>
        <v>#VALUE!</v>
      </c>
      <c r="I110" s="37" t="str">
        <f t="shared" si="16"/>
        <v/>
      </c>
      <c r="J110" s="38" t="str">
        <f t="shared" si="17"/>
        <v/>
      </c>
      <c r="K110" s="53">
        <f t="shared" si="11"/>
        <v>0</v>
      </c>
      <c r="L110" s="39" t="str">
        <f t="shared" si="12"/>
        <v/>
      </c>
      <c r="M110" s="40" t="str">
        <f t="shared" si="9"/>
        <v/>
      </c>
      <c r="N110" s="40" t="str">
        <f t="shared" si="13"/>
        <v/>
      </c>
      <c r="O110" s="40" t="str">
        <f t="shared" si="14"/>
        <v/>
      </c>
      <c r="P110" s="40" t="str">
        <f t="shared" si="15"/>
        <v/>
      </c>
    </row>
    <row r="111" spans="8:16" ht="12.75" customHeight="1" x14ac:dyDescent="0.2">
      <c r="H111" s="52" t="e">
        <f t="shared" si="10"/>
        <v>#VALUE!</v>
      </c>
      <c r="I111" s="37" t="str">
        <f t="shared" si="16"/>
        <v/>
      </c>
      <c r="J111" s="38" t="str">
        <f t="shared" si="17"/>
        <v/>
      </c>
      <c r="K111" s="53">
        <f t="shared" si="11"/>
        <v>0</v>
      </c>
      <c r="L111" s="39" t="str">
        <f t="shared" si="12"/>
        <v/>
      </c>
      <c r="M111" s="40" t="str">
        <f t="shared" si="9"/>
        <v/>
      </c>
      <c r="N111" s="40" t="str">
        <f t="shared" si="13"/>
        <v/>
      </c>
      <c r="O111" s="40" t="str">
        <f t="shared" si="14"/>
        <v/>
      </c>
      <c r="P111" s="40" t="str">
        <f t="shared" si="15"/>
        <v/>
      </c>
    </row>
    <row r="112" spans="8:16" ht="12.75" customHeight="1" x14ac:dyDescent="0.2">
      <c r="H112" s="52" t="e">
        <f t="shared" si="10"/>
        <v>#VALUE!</v>
      </c>
      <c r="I112" s="37" t="str">
        <f t="shared" si="16"/>
        <v/>
      </c>
      <c r="J112" s="38" t="str">
        <f t="shared" si="17"/>
        <v/>
      </c>
      <c r="K112" s="53">
        <f t="shared" si="11"/>
        <v>0</v>
      </c>
      <c r="L112" s="39" t="str">
        <f t="shared" si="12"/>
        <v/>
      </c>
      <c r="M112" s="40" t="str">
        <f t="shared" si="9"/>
        <v/>
      </c>
      <c r="N112" s="40" t="str">
        <f t="shared" si="13"/>
        <v/>
      </c>
      <c r="O112" s="40" t="str">
        <f t="shared" si="14"/>
        <v/>
      </c>
      <c r="P112" s="40" t="str">
        <f t="shared" si="15"/>
        <v/>
      </c>
    </row>
    <row r="113" spans="8:16" ht="12.75" customHeight="1" x14ac:dyDescent="0.2">
      <c r="H113" s="52" t="e">
        <f t="shared" si="10"/>
        <v>#VALUE!</v>
      </c>
      <c r="I113" s="37" t="str">
        <f t="shared" si="16"/>
        <v/>
      </c>
      <c r="J113" s="38" t="str">
        <f t="shared" si="17"/>
        <v/>
      </c>
      <c r="K113" s="53">
        <f t="shared" si="11"/>
        <v>0</v>
      </c>
      <c r="L113" s="39" t="str">
        <f t="shared" si="12"/>
        <v/>
      </c>
      <c r="M113" s="40" t="str">
        <f t="shared" si="9"/>
        <v/>
      </c>
      <c r="N113" s="40" t="str">
        <f t="shared" si="13"/>
        <v/>
      </c>
      <c r="O113" s="40" t="str">
        <f t="shared" si="14"/>
        <v/>
      </c>
      <c r="P113" s="40" t="str">
        <f t="shared" si="15"/>
        <v/>
      </c>
    </row>
    <row r="114" spans="8:16" ht="12.75" customHeight="1" x14ac:dyDescent="0.2">
      <c r="H114" s="52" t="e">
        <f t="shared" si="10"/>
        <v>#VALUE!</v>
      </c>
      <c r="I114" s="37" t="str">
        <f t="shared" si="16"/>
        <v/>
      </c>
      <c r="J114" s="38" t="str">
        <f t="shared" si="17"/>
        <v/>
      </c>
      <c r="K114" s="53">
        <f t="shared" si="11"/>
        <v>0</v>
      </c>
      <c r="L114" s="39" t="str">
        <f t="shared" si="12"/>
        <v/>
      </c>
      <c r="M114" s="40" t="str">
        <f t="shared" si="9"/>
        <v/>
      </c>
      <c r="N114" s="40" t="str">
        <f t="shared" si="13"/>
        <v/>
      </c>
      <c r="O114" s="40" t="str">
        <f t="shared" si="14"/>
        <v/>
      </c>
      <c r="P114" s="40" t="str">
        <f t="shared" si="15"/>
        <v/>
      </c>
    </row>
    <row r="115" spans="8:16" ht="12.75" customHeight="1" x14ac:dyDescent="0.2">
      <c r="H115" s="52" t="e">
        <f t="shared" si="10"/>
        <v>#VALUE!</v>
      </c>
      <c r="I115" s="37" t="str">
        <f t="shared" si="16"/>
        <v/>
      </c>
      <c r="J115" s="38" t="str">
        <f t="shared" si="17"/>
        <v/>
      </c>
      <c r="K115" s="53">
        <f t="shared" si="11"/>
        <v>0</v>
      </c>
      <c r="L115" s="39" t="str">
        <f t="shared" si="12"/>
        <v/>
      </c>
      <c r="M115" s="40" t="str">
        <f t="shared" si="9"/>
        <v/>
      </c>
      <c r="N115" s="40" t="str">
        <f t="shared" si="13"/>
        <v/>
      </c>
      <c r="O115" s="40" t="str">
        <f t="shared" si="14"/>
        <v/>
      </c>
      <c r="P115" s="40" t="str">
        <f t="shared" si="15"/>
        <v/>
      </c>
    </row>
    <row r="116" spans="8:16" ht="12.75" customHeight="1" x14ac:dyDescent="0.2">
      <c r="H116" s="52" t="e">
        <f t="shared" si="10"/>
        <v>#VALUE!</v>
      </c>
      <c r="I116" s="37" t="str">
        <f t="shared" si="16"/>
        <v/>
      </c>
      <c r="J116" s="38" t="str">
        <f t="shared" si="17"/>
        <v/>
      </c>
      <c r="K116" s="53">
        <f t="shared" si="11"/>
        <v>0</v>
      </c>
      <c r="L116" s="39" t="str">
        <f t="shared" si="12"/>
        <v/>
      </c>
      <c r="M116" s="40" t="str">
        <f t="shared" si="9"/>
        <v/>
      </c>
      <c r="N116" s="40" t="str">
        <f t="shared" si="13"/>
        <v/>
      </c>
      <c r="O116" s="40" t="str">
        <f t="shared" si="14"/>
        <v/>
      </c>
      <c r="P116" s="40" t="str">
        <f t="shared" si="15"/>
        <v/>
      </c>
    </row>
    <row r="117" spans="8:16" ht="12.75" customHeight="1" x14ac:dyDescent="0.2">
      <c r="H117" s="52" t="e">
        <f t="shared" si="10"/>
        <v>#VALUE!</v>
      </c>
      <c r="I117" s="37" t="str">
        <f t="shared" si="16"/>
        <v/>
      </c>
      <c r="J117" s="38" t="str">
        <f t="shared" si="17"/>
        <v/>
      </c>
      <c r="K117" s="53">
        <f t="shared" si="11"/>
        <v>0</v>
      </c>
      <c r="L117" s="39" t="str">
        <f t="shared" si="12"/>
        <v/>
      </c>
      <c r="M117" s="40" t="str">
        <f t="shared" si="9"/>
        <v/>
      </c>
      <c r="N117" s="40" t="str">
        <f t="shared" si="13"/>
        <v/>
      </c>
      <c r="O117" s="40" t="str">
        <f t="shared" si="14"/>
        <v/>
      </c>
      <c r="P117" s="40" t="str">
        <f t="shared" si="15"/>
        <v/>
      </c>
    </row>
    <row r="118" spans="8:16" ht="12.75" customHeight="1" x14ac:dyDescent="0.2">
      <c r="H118" s="52" t="e">
        <f t="shared" si="10"/>
        <v>#VALUE!</v>
      </c>
      <c r="I118" s="37" t="str">
        <f t="shared" si="16"/>
        <v/>
      </c>
      <c r="J118" s="38" t="str">
        <f t="shared" si="17"/>
        <v/>
      </c>
      <c r="K118" s="53">
        <f t="shared" si="11"/>
        <v>0</v>
      </c>
      <c r="L118" s="39" t="str">
        <f t="shared" si="12"/>
        <v/>
      </c>
      <c r="M118" s="40" t="str">
        <f t="shared" si="9"/>
        <v/>
      </c>
      <c r="N118" s="40" t="str">
        <f t="shared" si="13"/>
        <v/>
      </c>
      <c r="O118" s="40" t="str">
        <f t="shared" si="14"/>
        <v/>
      </c>
      <c r="P118" s="40" t="str">
        <f t="shared" si="15"/>
        <v/>
      </c>
    </row>
    <row r="119" spans="8:16" ht="12.75" customHeight="1" x14ac:dyDescent="0.2">
      <c r="H119" s="52" t="e">
        <f t="shared" si="10"/>
        <v>#VALUE!</v>
      </c>
      <c r="I119" s="37" t="str">
        <f t="shared" si="16"/>
        <v/>
      </c>
      <c r="J119" s="38" t="str">
        <f t="shared" si="17"/>
        <v/>
      </c>
      <c r="K119" s="53">
        <f t="shared" si="11"/>
        <v>0</v>
      </c>
      <c r="L119" s="39" t="str">
        <f t="shared" si="12"/>
        <v/>
      </c>
      <c r="M119" s="40" t="str">
        <f t="shared" si="9"/>
        <v/>
      </c>
      <c r="N119" s="40" t="str">
        <f t="shared" si="13"/>
        <v/>
      </c>
      <c r="O119" s="40" t="str">
        <f t="shared" si="14"/>
        <v/>
      </c>
      <c r="P119" s="40" t="str">
        <f t="shared" si="15"/>
        <v/>
      </c>
    </row>
    <row r="120" spans="8:16" ht="12.75" customHeight="1" x14ac:dyDescent="0.2">
      <c r="H120" s="52" t="e">
        <f t="shared" si="10"/>
        <v>#VALUE!</v>
      </c>
      <c r="I120" s="37" t="str">
        <f t="shared" si="16"/>
        <v/>
      </c>
      <c r="J120" s="38" t="str">
        <f t="shared" si="17"/>
        <v/>
      </c>
      <c r="K120" s="53">
        <f t="shared" si="11"/>
        <v>0</v>
      </c>
      <c r="L120" s="39" t="str">
        <f t="shared" si="12"/>
        <v/>
      </c>
      <c r="M120" s="40" t="str">
        <f t="shared" si="9"/>
        <v/>
      </c>
      <c r="N120" s="40" t="str">
        <f t="shared" si="13"/>
        <v/>
      </c>
      <c r="O120" s="40" t="str">
        <f t="shared" si="14"/>
        <v/>
      </c>
      <c r="P120" s="40" t="str">
        <f t="shared" si="15"/>
        <v/>
      </c>
    </row>
    <row r="121" spans="8:16" ht="12.75" customHeight="1" x14ac:dyDescent="0.2">
      <c r="H121" s="52" t="e">
        <f t="shared" si="10"/>
        <v>#VALUE!</v>
      </c>
      <c r="I121" s="37" t="str">
        <f t="shared" si="16"/>
        <v/>
      </c>
      <c r="J121" s="38" t="str">
        <f t="shared" si="17"/>
        <v/>
      </c>
      <c r="K121" s="53">
        <f t="shared" si="11"/>
        <v>0</v>
      </c>
      <c r="L121" s="39" t="str">
        <f t="shared" si="12"/>
        <v/>
      </c>
      <c r="M121" s="40" t="str">
        <f t="shared" si="9"/>
        <v/>
      </c>
      <c r="N121" s="40" t="str">
        <f t="shared" si="13"/>
        <v/>
      </c>
      <c r="O121" s="40" t="str">
        <f t="shared" si="14"/>
        <v/>
      </c>
      <c r="P121" s="40" t="str">
        <f t="shared" si="15"/>
        <v/>
      </c>
    </row>
    <row r="122" spans="8:16" ht="12.75" customHeight="1" x14ac:dyDescent="0.2">
      <c r="H122" s="52" t="e">
        <f t="shared" si="10"/>
        <v>#VALUE!</v>
      </c>
      <c r="I122" s="37" t="str">
        <f t="shared" si="16"/>
        <v/>
      </c>
      <c r="J122" s="38" t="str">
        <f t="shared" si="17"/>
        <v/>
      </c>
      <c r="K122" s="53">
        <f t="shared" si="11"/>
        <v>0</v>
      </c>
      <c r="L122" s="39" t="str">
        <f t="shared" si="12"/>
        <v/>
      </c>
      <c r="M122" s="40" t="str">
        <f t="shared" si="9"/>
        <v/>
      </c>
      <c r="N122" s="40" t="str">
        <f t="shared" si="13"/>
        <v/>
      </c>
      <c r="O122" s="40" t="str">
        <f t="shared" si="14"/>
        <v/>
      </c>
      <c r="P122" s="40" t="str">
        <f t="shared" si="15"/>
        <v/>
      </c>
    </row>
    <row r="123" spans="8:16" ht="12.75" customHeight="1" x14ac:dyDescent="0.2">
      <c r="H123" s="52" t="e">
        <f t="shared" si="10"/>
        <v>#VALUE!</v>
      </c>
      <c r="I123" s="37" t="str">
        <f t="shared" si="16"/>
        <v/>
      </c>
      <c r="J123" s="38" t="str">
        <f t="shared" si="17"/>
        <v/>
      </c>
      <c r="K123" s="53">
        <f t="shared" si="11"/>
        <v>0</v>
      </c>
      <c r="L123" s="39" t="str">
        <f t="shared" si="12"/>
        <v/>
      </c>
      <c r="M123" s="40" t="str">
        <f t="shared" si="9"/>
        <v/>
      </c>
      <c r="N123" s="40" t="str">
        <f t="shared" si="13"/>
        <v/>
      </c>
      <c r="O123" s="40" t="str">
        <f t="shared" si="14"/>
        <v/>
      </c>
      <c r="P123" s="40" t="str">
        <f t="shared" si="15"/>
        <v/>
      </c>
    </row>
    <row r="124" spans="8:16" ht="12.75" customHeight="1" x14ac:dyDescent="0.2">
      <c r="H124" s="52" t="e">
        <f t="shared" si="10"/>
        <v>#VALUE!</v>
      </c>
      <c r="I124" s="37" t="str">
        <f t="shared" si="16"/>
        <v/>
      </c>
      <c r="J124" s="38" t="str">
        <f t="shared" si="17"/>
        <v/>
      </c>
      <c r="K124" s="53">
        <f t="shared" si="11"/>
        <v>0</v>
      </c>
      <c r="L124" s="39" t="str">
        <f t="shared" si="12"/>
        <v/>
      </c>
      <c r="M124" s="40" t="str">
        <f t="shared" si="9"/>
        <v/>
      </c>
      <c r="N124" s="40" t="str">
        <f t="shared" si="13"/>
        <v/>
      </c>
      <c r="O124" s="40" t="str">
        <f t="shared" si="14"/>
        <v/>
      </c>
      <c r="P124" s="40" t="str">
        <f t="shared" si="15"/>
        <v/>
      </c>
    </row>
    <row r="125" spans="8:16" ht="12.75" customHeight="1" x14ac:dyDescent="0.2">
      <c r="H125" s="52" t="e">
        <f t="shared" si="10"/>
        <v>#VALUE!</v>
      </c>
      <c r="I125" s="37" t="str">
        <f t="shared" si="16"/>
        <v/>
      </c>
      <c r="J125" s="38" t="str">
        <f t="shared" si="17"/>
        <v/>
      </c>
      <c r="K125" s="53">
        <f t="shared" si="11"/>
        <v>0</v>
      </c>
      <c r="L125" s="39" t="str">
        <f t="shared" si="12"/>
        <v/>
      </c>
      <c r="M125" s="40" t="str">
        <f t="shared" si="9"/>
        <v/>
      </c>
      <c r="N125" s="40" t="str">
        <f t="shared" si="13"/>
        <v/>
      </c>
      <c r="O125" s="40" t="str">
        <f t="shared" si="14"/>
        <v/>
      </c>
      <c r="P125" s="40" t="str">
        <f t="shared" si="15"/>
        <v/>
      </c>
    </row>
    <row r="126" spans="8:16" ht="12.75" customHeight="1" x14ac:dyDescent="0.2">
      <c r="H126" s="52" t="e">
        <f t="shared" si="10"/>
        <v>#VALUE!</v>
      </c>
      <c r="I126" s="37" t="str">
        <f t="shared" si="16"/>
        <v/>
      </c>
      <c r="J126" s="38" t="str">
        <f t="shared" si="17"/>
        <v/>
      </c>
      <c r="K126" s="53">
        <f t="shared" si="11"/>
        <v>0</v>
      </c>
      <c r="L126" s="39" t="str">
        <f t="shared" si="12"/>
        <v/>
      </c>
      <c r="M126" s="40" t="str">
        <f t="shared" si="9"/>
        <v/>
      </c>
      <c r="N126" s="40" t="str">
        <f t="shared" si="13"/>
        <v/>
      </c>
      <c r="O126" s="40" t="str">
        <f t="shared" si="14"/>
        <v/>
      </c>
      <c r="P126" s="40" t="str">
        <f t="shared" si="15"/>
        <v/>
      </c>
    </row>
    <row r="127" spans="8:16" ht="12.75" customHeight="1" x14ac:dyDescent="0.2">
      <c r="H127" s="52" t="e">
        <f t="shared" si="10"/>
        <v>#VALUE!</v>
      </c>
      <c r="I127" s="37" t="str">
        <f t="shared" si="16"/>
        <v/>
      </c>
      <c r="J127" s="38" t="str">
        <f t="shared" si="17"/>
        <v/>
      </c>
      <c r="K127" s="53">
        <f t="shared" si="11"/>
        <v>0</v>
      </c>
      <c r="L127" s="39" t="str">
        <f t="shared" si="12"/>
        <v/>
      </c>
      <c r="M127" s="40" t="str">
        <f t="shared" si="9"/>
        <v/>
      </c>
      <c r="N127" s="40" t="str">
        <f t="shared" si="13"/>
        <v/>
      </c>
      <c r="O127" s="40" t="str">
        <f t="shared" si="14"/>
        <v/>
      </c>
      <c r="P127" s="40" t="str">
        <f t="shared" si="15"/>
        <v/>
      </c>
    </row>
    <row r="128" spans="8:16" ht="12.75" customHeight="1" x14ac:dyDescent="0.2">
      <c r="H128" s="52" t="e">
        <f t="shared" si="10"/>
        <v>#VALUE!</v>
      </c>
      <c r="I128" s="37" t="str">
        <f t="shared" si="16"/>
        <v/>
      </c>
      <c r="J128" s="38" t="str">
        <f t="shared" si="17"/>
        <v/>
      </c>
      <c r="K128" s="53">
        <f t="shared" si="11"/>
        <v>0</v>
      </c>
      <c r="L128" s="39" t="str">
        <f t="shared" si="12"/>
        <v/>
      </c>
      <c r="M128" s="40" t="str">
        <f t="shared" si="9"/>
        <v/>
      </c>
      <c r="N128" s="40" t="str">
        <f t="shared" si="13"/>
        <v/>
      </c>
      <c r="O128" s="40" t="str">
        <f t="shared" si="14"/>
        <v/>
      </c>
      <c r="P128" s="40" t="str">
        <f t="shared" si="15"/>
        <v/>
      </c>
    </row>
    <row r="129" spans="8:16" ht="12.75" customHeight="1" x14ac:dyDescent="0.2">
      <c r="H129" s="52" t="e">
        <f t="shared" si="10"/>
        <v>#VALUE!</v>
      </c>
      <c r="I129" s="37" t="str">
        <f t="shared" si="16"/>
        <v/>
      </c>
      <c r="J129" s="38" t="str">
        <f t="shared" si="17"/>
        <v/>
      </c>
      <c r="K129" s="53">
        <f t="shared" si="11"/>
        <v>0</v>
      </c>
      <c r="L129" s="39" t="str">
        <f t="shared" si="12"/>
        <v/>
      </c>
      <c r="M129" s="40" t="str">
        <f t="shared" si="9"/>
        <v/>
      </c>
      <c r="N129" s="40" t="str">
        <f t="shared" si="13"/>
        <v/>
      </c>
      <c r="O129" s="40" t="str">
        <f t="shared" si="14"/>
        <v/>
      </c>
      <c r="P129" s="40" t="str">
        <f t="shared" si="15"/>
        <v/>
      </c>
    </row>
    <row r="130" spans="8:16" ht="12.75" customHeight="1" x14ac:dyDescent="0.2">
      <c r="H130" s="52" t="e">
        <f t="shared" si="10"/>
        <v>#VALUE!</v>
      </c>
      <c r="I130" s="37" t="str">
        <f t="shared" si="16"/>
        <v/>
      </c>
      <c r="J130" s="38" t="str">
        <f t="shared" si="17"/>
        <v/>
      </c>
      <c r="K130" s="53">
        <f t="shared" si="11"/>
        <v>0</v>
      </c>
      <c r="L130" s="39" t="str">
        <f t="shared" si="12"/>
        <v/>
      </c>
      <c r="M130" s="40" t="str">
        <f t="shared" si="9"/>
        <v/>
      </c>
      <c r="N130" s="40" t="str">
        <f t="shared" si="13"/>
        <v/>
      </c>
      <c r="O130" s="40" t="str">
        <f t="shared" si="14"/>
        <v/>
      </c>
      <c r="P130" s="40" t="str">
        <f t="shared" si="15"/>
        <v/>
      </c>
    </row>
    <row r="131" spans="8:16" ht="12.75" customHeight="1" x14ac:dyDescent="0.2">
      <c r="H131" s="52" t="e">
        <f t="shared" si="10"/>
        <v>#VALUE!</v>
      </c>
      <c r="I131" s="37" t="str">
        <f t="shared" si="16"/>
        <v/>
      </c>
      <c r="J131" s="38" t="str">
        <f t="shared" si="17"/>
        <v/>
      </c>
      <c r="K131" s="53">
        <f t="shared" si="11"/>
        <v>0</v>
      </c>
      <c r="L131" s="39" t="str">
        <f t="shared" si="12"/>
        <v/>
      </c>
      <c r="M131" s="40" t="str">
        <f t="shared" si="9"/>
        <v/>
      </c>
      <c r="N131" s="40" t="str">
        <f t="shared" si="13"/>
        <v/>
      </c>
      <c r="O131" s="40" t="str">
        <f t="shared" si="14"/>
        <v/>
      </c>
      <c r="P131" s="40" t="str">
        <f t="shared" si="15"/>
        <v/>
      </c>
    </row>
    <row r="132" spans="8:16" ht="12.75" customHeight="1" x14ac:dyDescent="0.2">
      <c r="H132" s="52" t="e">
        <f t="shared" si="10"/>
        <v>#VALUE!</v>
      </c>
      <c r="I132" s="37" t="str">
        <f t="shared" si="16"/>
        <v/>
      </c>
      <c r="J132" s="38" t="str">
        <f t="shared" si="17"/>
        <v/>
      </c>
      <c r="K132" s="53">
        <f t="shared" si="11"/>
        <v>0</v>
      </c>
      <c r="L132" s="39" t="str">
        <f t="shared" si="12"/>
        <v/>
      </c>
      <c r="M132" s="40" t="str">
        <f t="shared" si="9"/>
        <v/>
      </c>
      <c r="N132" s="40" t="str">
        <f t="shared" si="13"/>
        <v/>
      </c>
      <c r="O132" s="40" t="str">
        <f t="shared" si="14"/>
        <v/>
      </c>
      <c r="P132" s="40" t="str">
        <f t="shared" si="15"/>
        <v/>
      </c>
    </row>
    <row r="133" spans="8:16" ht="12.75" customHeight="1" x14ac:dyDescent="0.2">
      <c r="H133" s="52" t="e">
        <f t="shared" si="10"/>
        <v>#VALUE!</v>
      </c>
      <c r="I133" s="37" t="str">
        <f t="shared" si="16"/>
        <v/>
      </c>
      <c r="J133" s="38" t="str">
        <f t="shared" si="17"/>
        <v/>
      </c>
      <c r="K133" s="53">
        <f t="shared" si="11"/>
        <v>0</v>
      </c>
      <c r="L133" s="39" t="str">
        <f t="shared" si="12"/>
        <v/>
      </c>
      <c r="M133" s="40" t="str">
        <f t="shared" si="9"/>
        <v/>
      </c>
      <c r="N133" s="40" t="str">
        <f t="shared" si="13"/>
        <v/>
      </c>
      <c r="O133" s="40" t="str">
        <f t="shared" si="14"/>
        <v/>
      </c>
      <c r="P133" s="40" t="str">
        <f t="shared" si="15"/>
        <v/>
      </c>
    </row>
    <row r="134" spans="8:16" ht="12.75" customHeight="1" x14ac:dyDescent="0.2">
      <c r="H134" s="52" t="e">
        <f t="shared" si="10"/>
        <v>#VALUE!</v>
      </c>
      <c r="I134" s="37" t="str">
        <f t="shared" si="16"/>
        <v/>
      </c>
      <c r="J134" s="38" t="str">
        <f t="shared" si="17"/>
        <v/>
      </c>
      <c r="K134" s="53">
        <f t="shared" si="11"/>
        <v>0</v>
      </c>
      <c r="L134" s="39" t="str">
        <f t="shared" si="12"/>
        <v/>
      </c>
      <c r="M134" s="40" t="str">
        <f t="shared" si="9"/>
        <v/>
      </c>
      <c r="N134" s="40" t="str">
        <f t="shared" si="13"/>
        <v/>
      </c>
      <c r="O134" s="40" t="str">
        <f t="shared" si="14"/>
        <v/>
      </c>
      <c r="P134" s="40" t="str">
        <f t="shared" si="15"/>
        <v/>
      </c>
    </row>
    <row r="135" spans="8:16" ht="12.75" customHeight="1" x14ac:dyDescent="0.2">
      <c r="H135" s="52" t="e">
        <f t="shared" si="10"/>
        <v>#VALUE!</v>
      </c>
      <c r="I135" s="37" t="str">
        <f t="shared" si="16"/>
        <v/>
      </c>
      <c r="J135" s="38" t="str">
        <f t="shared" si="17"/>
        <v/>
      </c>
      <c r="K135" s="53">
        <f t="shared" si="11"/>
        <v>0</v>
      </c>
      <c r="L135" s="39" t="str">
        <f t="shared" si="12"/>
        <v/>
      </c>
      <c r="M135" s="40" t="str">
        <f t="shared" si="9"/>
        <v/>
      </c>
      <c r="N135" s="40" t="str">
        <f t="shared" si="13"/>
        <v/>
      </c>
      <c r="O135" s="40" t="str">
        <f t="shared" si="14"/>
        <v/>
      </c>
      <c r="P135" s="40" t="str">
        <f t="shared" si="15"/>
        <v/>
      </c>
    </row>
    <row r="136" spans="8:16" ht="12.75" customHeight="1" x14ac:dyDescent="0.2">
      <c r="H136" s="52" t="e">
        <f t="shared" si="10"/>
        <v>#VALUE!</v>
      </c>
      <c r="I136" s="37" t="str">
        <f t="shared" si="16"/>
        <v/>
      </c>
      <c r="J136" s="38" t="str">
        <f t="shared" si="17"/>
        <v/>
      </c>
      <c r="K136" s="53">
        <f t="shared" si="11"/>
        <v>0</v>
      </c>
      <c r="L136" s="39" t="str">
        <f t="shared" si="12"/>
        <v/>
      </c>
      <c r="M136" s="40" t="str">
        <f t="shared" si="9"/>
        <v/>
      </c>
      <c r="N136" s="40" t="str">
        <f t="shared" si="13"/>
        <v/>
      </c>
      <c r="O136" s="40" t="str">
        <f t="shared" si="14"/>
        <v/>
      </c>
      <c r="P136" s="40" t="str">
        <f t="shared" si="15"/>
        <v/>
      </c>
    </row>
    <row r="137" spans="8:16" ht="12.75" customHeight="1" x14ac:dyDescent="0.2">
      <c r="H137" s="52" t="e">
        <f t="shared" si="10"/>
        <v>#VALUE!</v>
      </c>
      <c r="I137" s="37" t="str">
        <f t="shared" si="16"/>
        <v/>
      </c>
      <c r="J137" s="38" t="str">
        <f t="shared" si="17"/>
        <v/>
      </c>
      <c r="K137" s="53">
        <f t="shared" si="11"/>
        <v>0</v>
      </c>
      <c r="L137" s="39" t="str">
        <f t="shared" si="12"/>
        <v/>
      </c>
      <c r="M137" s="40" t="str">
        <f t="shared" si="9"/>
        <v/>
      </c>
      <c r="N137" s="40" t="str">
        <f t="shared" si="13"/>
        <v/>
      </c>
      <c r="O137" s="40" t="str">
        <f t="shared" si="14"/>
        <v/>
      </c>
      <c r="P137" s="40" t="str">
        <f t="shared" si="15"/>
        <v/>
      </c>
    </row>
    <row r="138" spans="8:16" ht="12.75" customHeight="1" x14ac:dyDescent="0.2">
      <c r="H138" s="52" t="e">
        <f t="shared" si="10"/>
        <v>#VALUE!</v>
      </c>
      <c r="I138" s="37" t="str">
        <f t="shared" si="16"/>
        <v/>
      </c>
      <c r="J138" s="38" t="str">
        <f t="shared" si="17"/>
        <v/>
      </c>
      <c r="K138" s="53">
        <f t="shared" si="11"/>
        <v>0</v>
      </c>
      <c r="L138" s="39" t="str">
        <f t="shared" si="12"/>
        <v/>
      </c>
      <c r="M138" s="40" t="str">
        <f t="shared" si="9"/>
        <v/>
      </c>
      <c r="N138" s="40" t="str">
        <f t="shared" si="13"/>
        <v/>
      </c>
      <c r="O138" s="40" t="str">
        <f t="shared" si="14"/>
        <v/>
      </c>
      <c r="P138" s="40" t="str">
        <f t="shared" si="15"/>
        <v/>
      </c>
    </row>
    <row r="139" spans="8:16" ht="12.75" customHeight="1" x14ac:dyDescent="0.2">
      <c r="H139" s="52" t="e">
        <f t="shared" si="10"/>
        <v>#VALUE!</v>
      </c>
      <c r="I139" s="37" t="str">
        <f t="shared" si="16"/>
        <v/>
      </c>
      <c r="J139" s="38" t="str">
        <f t="shared" si="17"/>
        <v/>
      </c>
      <c r="K139" s="53">
        <f t="shared" si="11"/>
        <v>0</v>
      </c>
      <c r="L139" s="39" t="str">
        <f t="shared" si="12"/>
        <v/>
      </c>
      <c r="M139" s="40" t="str">
        <f t="shared" si="9"/>
        <v/>
      </c>
      <c r="N139" s="40" t="str">
        <f t="shared" si="13"/>
        <v/>
      </c>
      <c r="O139" s="40" t="str">
        <f t="shared" si="14"/>
        <v/>
      </c>
      <c r="P139" s="40" t="str">
        <f t="shared" si="15"/>
        <v/>
      </c>
    </row>
    <row r="140" spans="8:16" ht="12.75" customHeight="1" x14ac:dyDescent="0.2">
      <c r="H140" s="52" t="e">
        <f t="shared" si="10"/>
        <v>#VALUE!</v>
      </c>
      <c r="I140" s="37" t="str">
        <f t="shared" si="16"/>
        <v/>
      </c>
      <c r="J140" s="38" t="str">
        <f t="shared" si="17"/>
        <v/>
      </c>
      <c r="K140" s="53">
        <f t="shared" si="11"/>
        <v>0</v>
      </c>
      <c r="L140" s="39" t="str">
        <f t="shared" si="12"/>
        <v/>
      </c>
      <c r="M140" s="40" t="str">
        <f t="shared" si="9"/>
        <v/>
      </c>
      <c r="N140" s="40" t="str">
        <f t="shared" si="13"/>
        <v/>
      </c>
      <c r="O140" s="40" t="str">
        <f t="shared" si="14"/>
        <v/>
      </c>
      <c r="P140" s="40" t="str">
        <f t="shared" si="15"/>
        <v/>
      </c>
    </row>
    <row r="141" spans="8:16" ht="12.75" customHeight="1" x14ac:dyDescent="0.2">
      <c r="H141" s="52" t="e">
        <f t="shared" si="10"/>
        <v>#VALUE!</v>
      </c>
      <c r="I141" s="37" t="str">
        <f t="shared" si="16"/>
        <v/>
      </c>
      <c r="J141" s="38" t="str">
        <f t="shared" si="17"/>
        <v/>
      </c>
      <c r="K141" s="53">
        <f t="shared" si="11"/>
        <v>0</v>
      </c>
      <c r="L141" s="39" t="str">
        <f t="shared" si="12"/>
        <v/>
      </c>
      <c r="M141" s="40" t="str">
        <f t="shared" si="9"/>
        <v/>
      </c>
      <c r="N141" s="40" t="str">
        <f t="shared" si="13"/>
        <v/>
      </c>
      <c r="O141" s="40" t="str">
        <f t="shared" si="14"/>
        <v/>
      </c>
      <c r="P141" s="40" t="str">
        <f t="shared" si="15"/>
        <v/>
      </c>
    </row>
    <row r="142" spans="8:16" ht="12.75" customHeight="1" x14ac:dyDescent="0.2">
      <c r="H142" s="52" t="e">
        <f t="shared" si="10"/>
        <v>#VALUE!</v>
      </c>
      <c r="I142" s="37" t="str">
        <f t="shared" si="16"/>
        <v/>
      </c>
      <c r="J142" s="38" t="str">
        <f t="shared" si="17"/>
        <v/>
      </c>
      <c r="K142" s="53">
        <f t="shared" si="11"/>
        <v>0</v>
      </c>
      <c r="L142" s="39" t="str">
        <f t="shared" si="12"/>
        <v/>
      </c>
      <c r="M142" s="40" t="str">
        <f t="shared" ref="M142:M205" si="18">IF(I142&lt;&gt;"",P141,"")</f>
        <v/>
      </c>
      <c r="N142" s="40" t="str">
        <f t="shared" si="13"/>
        <v/>
      </c>
      <c r="O142" s="40" t="str">
        <f t="shared" si="14"/>
        <v/>
      </c>
      <c r="P142" s="40" t="str">
        <f t="shared" si="15"/>
        <v/>
      </c>
    </row>
    <row r="143" spans="8:16" ht="12.75" customHeight="1" x14ac:dyDescent="0.2">
      <c r="H143" s="52" t="e">
        <f t="shared" si="10"/>
        <v>#VALUE!</v>
      </c>
      <c r="I143" s="37" t="str">
        <f t="shared" si="16"/>
        <v/>
      </c>
      <c r="J143" s="38" t="str">
        <f t="shared" si="17"/>
        <v/>
      </c>
      <c r="K143" s="53">
        <f t="shared" si="11"/>
        <v>0</v>
      </c>
      <c r="L143" s="39" t="str">
        <f t="shared" si="12"/>
        <v/>
      </c>
      <c r="M143" s="40" t="str">
        <f t="shared" si="18"/>
        <v/>
      </c>
      <c r="N143" s="40" t="str">
        <f t="shared" si="13"/>
        <v/>
      </c>
      <c r="O143" s="40" t="str">
        <f t="shared" si="14"/>
        <v/>
      </c>
      <c r="P143" s="40" t="str">
        <f t="shared" si="15"/>
        <v/>
      </c>
    </row>
    <row r="144" spans="8:16" ht="12.75" customHeight="1" x14ac:dyDescent="0.2">
      <c r="H144" s="52" t="e">
        <f t="shared" si="10"/>
        <v>#VALUE!</v>
      </c>
      <c r="I144" s="37" t="str">
        <f t="shared" si="16"/>
        <v/>
      </c>
      <c r="J144" s="38" t="str">
        <f t="shared" si="17"/>
        <v/>
      </c>
      <c r="K144" s="53">
        <f t="shared" si="11"/>
        <v>0</v>
      </c>
      <c r="L144" s="39" t="str">
        <f t="shared" si="12"/>
        <v/>
      </c>
      <c r="M144" s="40" t="str">
        <f t="shared" si="18"/>
        <v/>
      </c>
      <c r="N144" s="40" t="str">
        <f t="shared" si="13"/>
        <v/>
      </c>
      <c r="O144" s="40" t="str">
        <f t="shared" si="14"/>
        <v/>
      </c>
      <c r="P144" s="40" t="str">
        <f t="shared" si="15"/>
        <v/>
      </c>
    </row>
    <row r="145" spans="8:16" ht="12.75" customHeight="1" x14ac:dyDescent="0.2">
      <c r="H145" s="52" t="e">
        <f t="shared" si="10"/>
        <v>#VALUE!</v>
      </c>
      <c r="I145" s="37" t="str">
        <f t="shared" si="16"/>
        <v/>
      </c>
      <c r="J145" s="38" t="str">
        <f t="shared" si="17"/>
        <v/>
      </c>
      <c r="K145" s="53">
        <f t="shared" si="11"/>
        <v>0</v>
      </c>
      <c r="L145" s="39" t="str">
        <f t="shared" si="12"/>
        <v/>
      </c>
      <c r="M145" s="40" t="str">
        <f t="shared" si="18"/>
        <v/>
      </c>
      <c r="N145" s="40" t="str">
        <f t="shared" si="13"/>
        <v/>
      </c>
      <c r="O145" s="40" t="str">
        <f t="shared" si="14"/>
        <v/>
      </c>
      <c r="P145" s="40" t="str">
        <f t="shared" si="15"/>
        <v/>
      </c>
    </row>
    <row r="146" spans="8:16" ht="12.75" customHeight="1" x14ac:dyDescent="0.2">
      <c r="H146" s="52" t="e">
        <f t="shared" ref="H146:H209" si="19">I146/12</f>
        <v>#VALUE!</v>
      </c>
      <c r="I146" s="37" t="str">
        <f t="shared" si="16"/>
        <v/>
      </c>
      <c r="J146" s="38" t="str">
        <f t="shared" si="17"/>
        <v/>
      </c>
      <c r="K146" s="53">
        <f t="shared" si="11"/>
        <v>0</v>
      </c>
      <c r="L146" s="39" t="str">
        <f t="shared" si="12"/>
        <v/>
      </c>
      <c r="M146" s="40" t="str">
        <f t="shared" si="18"/>
        <v/>
      </c>
      <c r="N146" s="40" t="str">
        <f t="shared" si="13"/>
        <v/>
      </c>
      <c r="O146" s="40" t="str">
        <f t="shared" si="14"/>
        <v/>
      </c>
      <c r="P146" s="40" t="str">
        <f t="shared" si="15"/>
        <v/>
      </c>
    </row>
    <row r="147" spans="8:16" ht="12.75" customHeight="1" x14ac:dyDescent="0.2">
      <c r="H147" s="52" t="e">
        <f t="shared" si="19"/>
        <v>#VALUE!</v>
      </c>
      <c r="I147" s="37" t="str">
        <f t="shared" si="16"/>
        <v/>
      </c>
      <c r="J147" s="38" t="str">
        <f t="shared" si="17"/>
        <v/>
      </c>
      <c r="K147" s="53">
        <f t="shared" ref="K147:K210" si="20">IF(J148="",0,J148)</f>
        <v>0</v>
      </c>
      <c r="L147" s="39" t="str">
        <f t="shared" ref="L147:L210" si="21">IF(J147="","",$L$14)</f>
        <v/>
      </c>
      <c r="M147" s="40" t="str">
        <f t="shared" si="18"/>
        <v/>
      </c>
      <c r="N147" s="40" t="str">
        <f t="shared" ref="N147:N210" si="22">IF(I147&lt;&gt;"",$N$14*M147,"")</f>
        <v/>
      </c>
      <c r="O147" s="40" t="str">
        <f t="shared" ref="O147:O210" si="23">IF(I147&lt;&gt;"",L147-N147,"")</f>
        <v/>
      </c>
      <c r="P147" s="40" t="str">
        <f t="shared" ref="P147:P210" si="24">IF(I147&lt;&gt;"",M147-O147,"")</f>
        <v/>
      </c>
    </row>
    <row r="148" spans="8:16" ht="12.75" customHeight="1" x14ac:dyDescent="0.2">
      <c r="H148" s="52" t="e">
        <f t="shared" si="19"/>
        <v>#VALUE!</v>
      </c>
      <c r="I148" s="37" t="str">
        <f t="shared" ref="I148:I211" si="25">IF(I147&gt;=$I$14,"",I147+1)</f>
        <v/>
      </c>
      <c r="J148" s="38" t="str">
        <f t="shared" ref="J148:J211" si="26">IF(I148="","",EDATE($J$18,I147))</f>
        <v/>
      </c>
      <c r="K148" s="53">
        <f t="shared" si="20"/>
        <v>0</v>
      </c>
      <c r="L148" s="39" t="str">
        <f t="shared" si="21"/>
        <v/>
      </c>
      <c r="M148" s="40" t="str">
        <f t="shared" si="18"/>
        <v/>
      </c>
      <c r="N148" s="40" t="str">
        <f t="shared" si="22"/>
        <v/>
      </c>
      <c r="O148" s="40" t="str">
        <f t="shared" si="23"/>
        <v/>
      </c>
      <c r="P148" s="40" t="str">
        <f t="shared" si="24"/>
        <v/>
      </c>
    </row>
    <row r="149" spans="8:16" ht="12.75" customHeight="1" x14ac:dyDescent="0.2">
      <c r="H149" s="52" t="e">
        <f t="shared" si="19"/>
        <v>#VALUE!</v>
      </c>
      <c r="I149" s="37" t="str">
        <f t="shared" si="25"/>
        <v/>
      </c>
      <c r="J149" s="38" t="str">
        <f t="shared" si="26"/>
        <v/>
      </c>
      <c r="K149" s="53">
        <f t="shared" si="20"/>
        <v>0</v>
      </c>
      <c r="L149" s="39" t="str">
        <f t="shared" si="21"/>
        <v/>
      </c>
      <c r="M149" s="40" t="str">
        <f t="shared" si="18"/>
        <v/>
      </c>
      <c r="N149" s="40" t="str">
        <f t="shared" si="22"/>
        <v/>
      </c>
      <c r="O149" s="40" t="str">
        <f t="shared" si="23"/>
        <v/>
      </c>
      <c r="P149" s="40" t="str">
        <f t="shared" si="24"/>
        <v/>
      </c>
    </row>
    <row r="150" spans="8:16" ht="12.75" customHeight="1" x14ac:dyDescent="0.2">
      <c r="H150" s="52" t="e">
        <f t="shared" si="19"/>
        <v>#VALUE!</v>
      </c>
      <c r="I150" s="37" t="str">
        <f t="shared" si="25"/>
        <v/>
      </c>
      <c r="J150" s="38" t="str">
        <f t="shared" si="26"/>
        <v/>
      </c>
      <c r="K150" s="53">
        <f t="shared" si="20"/>
        <v>0</v>
      </c>
      <c r="L150" s="39" t="str">
        <f t="shared" si="21"/>
        <v/>
      </c>
      <c r="M150" s="40" t="str">
        <f t="shared" si="18"/>
        <v/>
      </c>
      <c r="N150" s="40" t="str">
        <f t="shared" si="22"/>
        <v/>
      </c>
      <c r="O150" s="40" t="str">
        <f t="shared" si="23"/>
        <v/>
      </c>
      <c r="P150" s="40" t="str">
        <f t="shared" si="24"/>
        <v/>
      </c>
    </row>
    <row r="151" spans="8:16" ht="12.75" customHeight="1" x14ac:dyDescent="0.2">
      <c r="H151" s="52" t="e">
        <f t="shared" si="19"/>
        <v>#VALUE!</v>
      </c>
      <c r="I151" s="37" t="str">
        <f t="shared" si="25"/>
        <v/>
      </c>
      <c r="J151" s="38" t="str">
        <f t="shared" si="26"/>
        <v/>
      </c>
      <c r="K151" s="53">
        <f t="shared" si="20"/>
        <v>0</v>
      </c>
      <c r="L151" s="39" t="str">
        <f t="shared" si="21"/>
        <v/>
      </c>
      <c r="M151" s="40" t="str">
        <f t="shared" si="18"/>
        <v/>
      </c>
      <c r="N151" s="40" t="str">
        <f t="shared" si="22"/>
        <v/>
      </c>
      <c r="O151" s="40" t="str">
        <f t="shared" si="23"/>
        <v/>
      </c>
      <c r="P151" s="40" t="str">
        <f t="shared" si="24"/>
        <v/>
      </c>
    </row>
    <row r="152" spans="8:16" ht="12.75" customHeight="1" x14ac:dyDescent="0.2">
      <c r="H152" s="52" t="e">
        <f t="shared" si="19"/>
        <v>#VALUE!</v>
      </c>
      <c r="I152" s="37" t="str">
        <f t="shared" si="25"/>
        <v/>
      </c>
      <c r="J152" s="38" t="str">
        <f t="shared" si="26"/>
        <v/>
      </c>
      <c r="K152" s="53">
        <f t="shared" si="20"/>
        <v>0</v>
      </c>
      <c r="L152" s="39" t="str">
        <f t="shared" si="21"/>
        <v/>
      </c>
      <c r="M152" s="40" t="str">
        <f t="shared" si="18"/>
        <v/>
      </c>
      <c r="N152" s="40" t="str">
        <f t="shared" si="22"/>
        <v/>
      </c>
      <c r="O152" s="40" t="str">
        <f t="shared" si="23"/>
        <v/>
      </c>
      <c r="P152" s="40" t="str">
        <f t="shared" si="24"/>
        <v/>
      </c>
    </row>
    <row r="153" spans="8:16" ht="12.75" customHeight="1" x14ac:dyDescent="0.2">
      <c r="H153" s="52" t="e">
        <f t="shared" si="19"/>
        <v>#VALUE!</v>
      </c>
      <c r="I153" s="37" t="str">
        <f t="shared" si="25"/>
        <v/>
      </c>
      <c r="J153" s="38" t="str">
        <f t="shared" si="26"/>
        <v/>
      </c>
      <c r="K153" s="53">
        <f t="shared" si="20"/>
        <v>0</v>
      </c>
      <c r="L153" s="39" t="str">
        <f t="shared" si="21"/>
        <v/>
      </c>
      <c r="M153" s="40" t="str">
        <f t="shared" si="18"/>
        <v/>
      </c>
      <c r="N153" s="40" t="str">
        <f t="shared" si="22"/>
        <v/>
      </c>
      <c r="O153" s="40" t="str">
        <f t="shared" si="23"/>
        <v/>
      </c>
      <c r="P153" s="40" t="str">
        <f t="shared" si="24"/>
        <v/>
      </c>
    </row>
    <row r="154" spans="8:16" ht="12.75" customHeight="1" x14ac:dyDescent="0.2">
      <c r="H154" s="52" t="e">
        <f t="shared" si="19"/>
        <v>#VALUE!</v>
      </c>
      <c r="I154" s="37" t="str">
        <f t="shared" si="25"/>
        <v/>
      </c>
      <c r="J154" s="38" t="str">
        <f t="shared" si="26"/>
        <v/>
      </c>
      <c r="K154" s="53">
        <f t="shared" si="20"/>
        <v>0</v>
      </c>
      <c r="L154" s="39" t="str">
        <f t="shared" si="21"/>
        <v/>
      </c>
      <c r="M154" s="40" t="str">
        <f t="shared" si="18"/>
        <v/>
      </c>
      <c r="N154" s="40" t="str">
        <f t="shared" si="22"/>
        <v/>
      </c>
      <c r="O154" s="40" t="str">
        <f t="shared" si="23"/>
        <v/>
      </c>
      <c r="P154" s="40" t="str">
        <f t="shared" si="24"/>
        <v/>
      </c>
    </row>
    <row r="155" spans="8:16" ht="12.75" customHeight="1" x14ac:dyDescent="0.2">
      <c r="H155" s="52" t="e">
        <f t="shared" si="19"/>
        <v>#VALUE!</v>
      </c>
      <c r="I155" s="37" t="str">
        <f t="shared" si="25"/>
        <v/>
      </c>
      <c r="J155" s="38" t="str">
        <f t="shared" si="26"/>
        <v/>
      </c>
      <c r="K155" s="53">
        <f t="shared" si="20"/>
        <v>0</v>
      </c>
      <c r="L155" s="39" t="str">
        <f t="shared" si="21"/>
        <v/>
      </c>
      <c r="M155" s="40" t="str">
        <f t="shared" si="18"/>
        <v/>
      </c>
      <c r="N155" s="40" t="str">
        <f t="shared" si="22"/>
        <v/>
      </c>
      <c r="O155" s="40" t="str">
        <f t="shared" si="23"/>
        <v/>
      </c>
      <c r="P155" s="40" t="str">
        <f t="shared" si="24"/>
        <v/>
      </c>
    </row>
    <row r="156" spans="8:16" ht="12.75" customHeight="1" x14ac:dyDescent="0.2">
      <c r="H156" s="52" t="e">
        <f t="shared" si="19"/>
        <v>#VALUE!</v>
      </c>
      <c r="I156" s="37" t="str">
        <f t="shared" si="25"/>
        <v/>
      </c>
      <c r="J156" s="38" t="str">
        <f t="shared" si="26"/>
        <v/>
      </c>
      <c r="K156" s="53">
        <f t="shared" si="20"/>
        <v>0</v>
      </c>
      <c r="L156" s="39" t="str">
        <f t="shared" si="21"/>
        <v/>
      </c>
      <c r="M156" s="40" t="str">
        <f t="shared" si="18"/>
        <v/>
      </c>
      <c r="N156" s="40" t="str">
        <f t="shared" si="22"/>
        <v/>
      </c>
      <c r="O156" s="40" t="str">
        <f t="shared" si="23"/>
        <v/>
      </c>
      <c r="P156" s="40" t="str">
        <f t="shared" si="24"/>
        <v/>
      </c>
    </row>
    <row r="157" spans="8:16" ht="12.75" customHeight="1" x14ac:dyDescent="0.2">
      <c r="H157" s="52" t="e">
        <f t="shared" si="19"/>
        <v>#VALUE!</v>
      </c>
      <c r="I157" s="37" t="str">
        <f t="shared" si="25"/>
        <v/>
      </c>
      <c r="J157" s="38" t="str">
        <f t="shared" si="26"/>
        <v/>
      </c>
      <c r="K157" s="53">
        <f t="shared" si="20"/>
        <v>0</v>
      </c>
      <c r="L157" s="39" t="str">
        <f t="shared" si="21"/>
        <v/>
      </c>
      <c r="M157" s="40" t="str">
        <f t="shared" si="18"/>
        <v/>
      </c>
      <c r="N157" s="40" t="str">
        <f t="shared" si="22"/>
        <v/>
      </c>
      <c r="O157" s="40" t="str">
        <f t="shared" si="23"/>
        <v/>
      </c>
      <c r="P157" s="40" t="str">
        <f t="shared" si="24"/>
        <v/>
      </c>
    </row>
    <row r="158" spans="8:16" ht="12.75" customHeight="1" x14ac:dyDescent="0.2">
      <c r="H158" s="52" t="e">
        <f t="shared" si="19"/>
        <v>#VALUE!</v>
      </c>
      <c r="I158" s="37" t="str">
        <f t="shared" si="25"/>
        <v/>
      </c>
      <c r="J158" s="38" t="str">
        <f t="shared" si="26"/>
        <v/>
      </c>
      <c r="K158" s="53">
        <f t="shared" si="20"/>
        <v>0</v>
      </c>
      <c r="L158" s="39" t="str">
        <f t="shared" si="21"/>
        <v/>
      </c>
      <c r="M158" s="40" t="str">
        <f t="shared" si="18"/>
        <v/>
      </c>
      <c r="N158" s="40" t="str">
        <f t="shared" si="22"/>
        <v/>
      </c>
      <c r="O158" s="40" t="str">
        <f t="shared" si="23"/>
        <v/>
      </c>
      <c r="P158" s="40" t="str">
        <f t="shared" si="24"/>
        <v/>
      </c>
    </row>
    <row r="159" spans="8:16" ht="12.75" customHeight="1" x14ac:dyDescent="0.2">
      <c r="H159" s="52" t="e">
        <f t="shared" si="19"/>
        <v>#VALUE!</v>
      </c>
      <c r="I159" s="37" t="str">
        <f t="shared" si="25"/>
        <v/>
      </c>
      <c r="J159" s="38" t="str">
        <f t="shared" si="26"/>
        <v/>
      </c>
      <c r="K159" s="53">
        <f t="shared" si="20"/>
        <v>0</v>
      </c>
      <c r="L159" s="39" t="str">
        <f t="shared" si="21"/>
        <v/>
      </c>
      <c r="M159" s="40" t="str">
        <f t="shared" si="18"/>
        <v/>
      </c>
      <c r="N159" s="40" t="str">
        <f t="shared" si="22"/>
        <v/>
      </c>
      <c r="O159" s="40" t="str">
        <f t="shared" si="23"/>
        <v/>
      </c>
      <c r="P159" s="40" t="str">
        <f t="shared" si="24"/>
        <v/>
      </c>
    </row>
    <row r="160" spans="8:16" ht="12.75" customHeight="1" x14ac:dyDescent="0.2">
      <c r="H160" s="52" t="e">
        <f t="shared" si="19"/>
        <v>#VALUE!</v>
      </c>
      <c r="I160" s="37" t="str">
        <f t="shared" si="25"/>
        <v/>
      </c>
      <c r="J160" s="38" t="str">
        <f t="shared" si="26"/>
        <v/>
      </c>
      <c r="K160" s="53">
        <f t="shared" si="20"/>
        <v>0</v>
      </c>
      <c r="L160" s="39" t="str">
        <f t="shared" si="21"/>
        <v/>
      </c>
      <c r="M160" s="40" t="str">
        <f t="shared" si="18"/>
        <v/>
      </c>
      <c r="N160" s="40" t="str">
        <f t="shared" si="22"/>
        <v/>
      </c>
      <c r="O160" s="40" t="str">
        <f t="shared" si="23"/>
        <v/>
      </c>
      <c r="P160" s="40" t="str">
        <f t="shared" si="24"/>
        <v/>
      </c>
    </row>
    <row r="161" spans="8:16" ht="12.75" customHeight="1" x14ac:dyDescent="0.2">
      <c r="H161" s="52" t="e">
        <f t="shared" si="19"/>
        <v>#VALUE!</v>
      </c>
      <c r="I161" s="37" t="str">
        <f t="shared" si="25"/>
        <v/>
      </c>
      <c r="J161" s="38" t="str">
        <f t="shared" si="26"/>
        <v/>
      </c>
      <c r="K161" s="53">
        <f t="shared" si="20"/>
        <v>0</v>
      </c>
      <c r="L161" s="39" t="str">
        <f t="shared" si="21"/>
        <v/>
      </c>
      <c r="M161" s="40" t="str">
        <f t="shared" si="18"/>
        <v/>
      </c>
      <c r="N161" s="40" t="str">
        <f t="shared" si="22"/>
        <v/>
      </c>
      <c r="O161" s="40" t="str">
        <f t="shared" si="23"/>
        <v/>
      </c>
      <c r="P161" s="40" t="str">
        <f t="shared" si="24"/>
        <v/>
      </c>
    </row>
    <row r="162" spans="8:16" ht="12.75" customHeight="1" x14ac:dyDescent="0.2">
      <c r="H162" s="52" t="e">
        <f t="shared" si="19"/>
        <v>#VALUE!</v>
      </c>
      <c r="I162" s="37" t="str">
        <f t="shared" si="25"/>
        <v/>
      </c>
      <c r="J162" s="38" t="str">
        <f t="shared" si="26"/>
        <v/>
      </c>
      <c r="K162" s="53">
        <f t="shared" si="20"/>
        <v>0</v>
      </c>
      <c r="L162" s="39" t="str">
        <f t="shared" si="21"/>
        <v/>
      </c>
      <c r="M162" s="40" t="str">
        <f t="shared" si="18"/>
        <v/>
      </c>
      <c r="N162" s="40" t="str">
        <f t="shared" si="22"/>
        <v/>
      </c>
      <c r="O162" s="40" t="str">
        <f t="shared" si="23"/>
        <v/>
      </c>
      <c r="P162" s="40" t="str">
        <f t="shared" si="24"/>
        <v/>
      </c>
    </row>
    <row r="163" spans="8:16" ht="12.75" customHeight="1" x14ac:dyDescent="0.2">
      <c r="H163" s="52" t="e">
        <f t="shared" si="19"/>
        <v>#VALUE!</v>
      </c>
      <c r="I163" s="37" t="str">
        <f t="shared" si="25"/>
        <v/>
      </c>
      <c r="J163" s="38" t="str">
        <f t="shared" si="26"/>
        <v/>
      </c>
      <c r="K163" s="53">
        <f t="shared" si="20"/>
        <v>0</v>
      </c>
      <c r="L163" s="39" t="str">
        <f t="shared" si="21"/>
        <v/>
      </c>
      <c r="M163" s="40" t="str">
        <f t="shared" si="18"/>
        <v/>
      </c>
      <c r="N163" s="40" t="str">
        <f t="shared" si="22"/>
        <v/>
      </c>
      <c r="O163" s="40" t="str">
        <f t="shared" si="23"/>
        <v/>
      </c>
      <c r="P163" s="40" t="str">
        <f t="shared" si="24"/>
        <v/>
      </c>
    </row>
    <row r="164" spans="8:16" ht="12.75" customHeight="1" x14ac:dyDescent="0.2">
      <c r="H164" s="52" t="e">
        <f t="shared" si="19"/>
        <v>#VALUE!</v>
      </c>
      <c r="I164" s="37" t="str">
        <f t="shared" si="25"/>
        <v/>
      </c>
      <c r="J164" s="38" t="str">
        <f t="shared" si="26"/>
        <v/>
      </c>
      <c r="K164" s="53">
        <f t="shared" si="20"/>
        <v>0</v>
      </c>
      <c r="L164" s="39" t="str">
        <f t="shared" si="21"/>
        <v/>
      </c>
      <c r="M164" s="40" t="str">
        <f t="shared" si="18"/>
        <v/>
      </c>
      <c r="N164" s="40" t="str">
        <f t="shared" si="22"/>
        <v/>
      </c>
      <c r="O164" s="40" t="str">
        <f t="shared" si="23"/>
        <v/>
      </c>
      <c r="P164" s="40" t="str">
        <f t="shared" si="24"/>
        <v/>
      </c>
    </row>
    <row r="165" spans="8:16" ht="12.75" customHeight="1" x14ac:dyDescent="0.2">
      <c r="H165" s="52" t="e">
        <f t="shared" si="19"/>
        <v>#VALUE!</v>
      </c>
      <c r="I165" s="37" t="str">
        <f t="shared" si="25"/>
        <v/>
      </c>
      <c r="J165" s="38" t="str">
        <f t="shared" si="26"/>
        <v/>
      </c>
      <c r="K165" s="53">
        <f t="shared" si="20"/>
        <v>0</v>
      </c>
      <c r="L165" s="39" t="str">
        <f t="shared" si="21"/>
        <v/>
      </c>
      <c r="M165" s="40" t="str">
        <f t="shared" si="18"/>
        <v/>
      </c>
      <c r="N165" s="40" t="str">
        <f t="shared" si="22"/>
        <v/>
      </c>
      <c r="O165" s="40" t="str">
        <f t="shared" si="23"/>
        <v/>
      </c>
      <c r="P165" s="40" t="str">
        <f t="shared" si="24"/>
        <v/>
      </c>
    </row>
    <row r="166" spans="8:16" ht="12.75" customHeight="1" x14ac:dyDescent="0.2">
      <c r="H166" s="52" t="e">
        <f t="shared" si="19"/>
        <v>#VALUE!</v>
      </c>
      <c r="I166" s="37" t="str">
        <f t="shared" si="25"/>
        <v/>
      </c>
      <c r="J166" s="38" t="str">
        <f t="shared" si="26"/>
        <v/>
      </c>
      <c r="K166" s="53">
        <f t="shared" si="20"/>
        <v>0</v>
      </c>
      <c r="L166" s="39" t="str">
        <f t="shared" si="21"/>
        <v/>
      </c>
      <c r="M166" s="40" t="str">
        <f t="shared" si="18"/>
        <v/>
      </c>
      <c r="N166" s="40" t="str">
        <f t="shared" si="22"/>
        <v/>
      </c>
      <c r="O166" s="40" t="str">
        <f t="shared" si="23"/>
        <v/>
      </c>
      <c r="P166" s="40" t="str">
        <f t="shared" si="24"/>
        <v/>
      </c>
    </row>
    <row r="167" spans="8:16" ht="12.75" customHeight="1" x14ac:dyDescent="0.2">
      <c r="H167" s="52" t="e">
        <f t="shared" si="19"/>
        <v>#VALUE!</v>
      </c>
      <c r="I167" s="37" t="str">
        <f t="shared" si="25"/>
        <v/>
      </c>
      <c r="J167" s="38" t="str">
        <f t="shared" si="26"/>
        <v/>
      </c>
      <c r="K167" s="53">
        <f t="shared" si="20"/>
        <v>0</v>
      </c>
      <c r="L167" s="39" t="str">
        <f t="shared" si="21"/>
        <v/>
      </c>
      <c r="M167" s="40" t="str">
        <f t="shared" si="18"/>
        <v/>
      </c>
      <c r="N167" s="40" t="str">
        <f t="shared" si="22"/>
        <v/>
      </c>
      <c r="O167" s="40" t="str">
        <f t="shared" si="23"/>
        <v/>
      </c>
      <c r="P167" s="40" t="str">
        <f t="shared" si="24"/>
        <v/>
      </c>
    </row>
    <row r="168" spans="8:16" ht="12.75" customHeight="1" x14ac:dyDescent="0.2">
      <c r="H168" s="52" t="e">
        <f t="shared" si="19"/>
        <v>#VALUE!</v>
      </c>
      <c r="I168" s="37" t="str">
        <f t="shared" si="25"/>
        <v/>
      </c>
      <c r="J168" s="38" t="str">
        <f t="shared" si="26"/>
        <v/>
      </c>
      <c r="K168" s="53">
        <f t="shared" si="20"/>
        <v>0</v>
      </c>
      <c r="L168" s="39" t="str">
        <f t="shared" si="21"/>
        <v/>
      </c>
      <c r="M168" s="40" t="str">
        <f t="shared" si="18"/>
        <v/>
      </c>
      <c r="N168" s="40" t="str">
        <f t="shared" si="22"/>
        <v/>
      </c>
      <c r="O168" s="40" t="str">
        <f t="shared" si="23"/>
        <v/>
      </c>
      <c r="P168" s="40" t="str">
        <f t="shared" si="24"/>
        <v/>
      </c>
    </row>
    <row r="169" spans="8:16" ht="12.75" customHeight="1" x14ac:dyDescent="0.2">
      <c r="H169" s="52" t="e">
        <f t="shared" si="19"/>
        <v>#VALUE!</v>
      </c>
      <c r="I169" s="37" t="str">
        <f t="shared" si="25"/>
        <v/>
      </c>
      <c r="J169" s="38" t="str">
        <f t="shared" si="26"/>
        <v/>
      </c>
      <c r="K169" s="53">
        <f t="shared" si="20"/>
        <v>0</v>
      </c>
      <c r="L169" s="39" t="str">
        <f t="shared" si="21"/>
        <v/>
      </c>
      <c r="M169" s="40" t="str">
        <f t="shared" si="18"/>
        <v/>
      </c>
      <c r="N169" s="40" t="str">
        <f t="shared" si="22"/>
        <v/>
      </c>
      <c r="O169" s="40" t="str">
        <f t="shared" si="23"/>
        <v/>
      </c>
      <c r="P169" s="40" t="str">
        <f t="shared" si="24"/>
        <v/>
      </c>
    </row>
    <row r="170" spans="8:16" ht="12.75" customHeight="1" x14ac:dyDescent="0.2">
      <c r="H170" s="52" t="e">
        <f t="shared" si="19"/>
        <v>#VALUE!</v>
      </c>
      <c r="I170" s="37" t="str">
        <f t="shared" si="25"/>
        <v/>
      </c>
      <c r="J170" s="38" t="str">
        <f t="shared" si="26"/>
        <v/>
      </c>
      <c r="K170" s="53">
        <f t="shared" si="20"/>
        <v>0</v>
      </c>
      <c r="L170" s="39" t="str">
        <f t="shared" si="21"/>
        <v/>
      </c>
      <c r="M170" s="40" t="str">
        <f t="shared" si="18"/>
        <v/>
      </c>
      <c r="N170" s="40" t="str">
        <f t="shared" si="22"/>
        <v/>
      </c>
      <c r="O170" s="40" t="str">
        <f t="shared" si="23"/>
        <v/>
      </c>
      <c r="P170" s="40" t="str">
        <f t="shared" si="24"/>
        <v/>
      </c>
    </row>
    <row r="171" spans="8:16" ht="12.75" customHeight="1" x14ac:dyDescent="0.2">
      <c r="H171" s="52" t="e">
        <f t="shared" si="19"/>
        <v>#VALUE!</v>
      </c>
      <c r="I171" s="37" t="str">
        <f t="shared" si="25"/>
        <v/>
      </c>
      <c r="J171" s="38" t="str">
        <f t="shared" si="26"/>
        <v/>
      </c>
      <c r="K171" s="53">
        <f t="shared" si="20"/>
        <v>0</v>
      </c>
      <c r="L171" s="39" t="str">
        <f t="shared" si="21"/>
        <v/>
      </c>
      <c r="M171" s="40" t="str">
        <f t="shared" si="18"/>
        <v/>
      </c>
      <c r="N171" s="40" t="str">
        <f t="shared" si="22"/>
        <v/>
      </c>
      <c r="O171" s="40" t="str">
        <f t="shared" si="23"/>
        <v/>
      </c>
      <c r="P171" s="40" t="str">
        <f t="shared" si="24"/>
        <v/>
      </c>
    </row>
    <row r="172" spans="8:16" ht="12.75" customHeight="1" x14ac:dyDescent="0.2">
      <c r="H172" s="52" t="e">
        <f t="shared" si="19"/>
        <v>#VALUE!</v>
      </c>
      <c r="I172" s="37" t="str">
        <f t="shared" si="25"/>
        <v/>
      </c>
      <c r="J172" s="38" t="str">
        <f t="shared" si="26"/>
        <v/>
      </c>
      <c r="K172" s="53">
        <f t="shared" si="20"/>
        <v>0</v>
      </c>
      <c r="L172" s="39" t="str">
        <f t="shared" si="21"/>
        <v/>
      </c>
      <c r="M172" s="40" t="str">
        <f t="shared" si="18"/>
        <v/>
      </c>
      <c r="N172" s="40" t="str">
        <f t="shared" si="22"/>
        <v/>
      </c>
      <c r="O172" s="40" t="str">
        <f t="shared" si="23"/>
        <v/>
      </c>
      <c r="P172" s="40" t="str">
        <f t="shared" si="24"/>
        <v/>
      </c>
    </row>
    <row r="173" spans="8:16" ht="12.75" customHeight="1" x14ac:dyDescent="0.2">
      <c r="H173" s="52" t="e">
        <f t="shared" si="19"/>
        <v>#VALUE!</v>
      </c>
      <c r="I173" s="37" t="str">
        <f t="shared" si="25"/>
        <v/>
      </c>
      <c r="J173" s="38" t="str">
        <f t="shared" si="26"/>
        <v/>
      </c>
      <c r="K173" s="53">
        <f t="shared" si="20"/>
        <v>0</v>
      </c>
      <c r="L173" s="39" t="str">
        <f t="shared" si="21"/>
        <v/>
      </c>
      <c r="M173" s="40" t="str">
        <f t="shared" si="18"/>
        <v/>
      </c>
      <c r="N173" s="40" t="str">
        <f t="shared" si="22"/>
        <v/>
      </c>
      <c r="O173" s="40" t="str">
        <f t="shared" si="23"/>
        <v/>
      </c>
      <c r="P173" s="40" t="str">
        <f t="shared" si="24"/>
        <v/>
      </c>
    </row>
    <row r="174" spans="8:16" ht="12.75" customHeight="1" x14ac:dyDescent="0.2">
      <c r="H174" s="52" t="e">
        <f t="shared" si="19"/>
        <v>#VALUE!</v>
      </c>
      <c r="I174" s="37" t="str">
        <f t="shared" si="25"/>
        <v/>
      </c>
      <c r="J174" s="38" t="str">
        <f t="shared" si="26"/>
        <v/>
      </c>
      <c r="K174" s="53">
        <f t="shared" si="20"/>
        <v>0</v>
      </c>
      <c r="L174" s="39" t="str">
        <f t="shared" si="21"/>
        <v/>
      </c>
      <c r="M174" s="40" t="str">
        <f t="shared" si="18"/>
        <v/>
      </c>
      <c r="N174" s="40" t="str">
        <f t="shared" si="22"/>
        <v/>
      </c>
      <c r="O174" s="40" t="str">
        <f t="shared" si="23"/>
        <v/>
      </c>
      <c r="P174" s="40" t="str">
        <f t="shared" si="24"/>
        <v/>
      </c>
    </row>
    <row r="175" spans="8:16" ht="12.75" customHeight="1" x14ac:dyDescent="0.2">
      <c r="H175" s="52" t="e">
        <f t="shared" si="19"/>
        <v>#VALUE!</v>
      </c>
      <c r="I175" s="37" t="str">
        <f t="shared" si="25"/>
        <v/>
      </c>
      <c r="J175" s="38" t="str">
        <f t="shared" si="26"/>
        <v/>
      </c>
      <c r="K175" s="53">
        <f t="shared" si="20"/>
        <v>0</v>
      </c>
      <c r="L175" s="39" t="str">
        <f t="shared" si="21"/>
        <v/>
      </c>
      <c r="M175" s="40" t="str">
        <f t="shared" si="18"/>
        <v/>
      </c>
      <c r="N175" s="40" t="str">
        <f t="shared" si="22"/>
        <v/>
      </c>
      <c r="O175" s="40" t="str">
        <f t="shared" si="23"/>
        <v/>
      </c>
      <c r="P175" s="40" t="str">
        <f t="shared" si="24"/>
        <v/>
      </c>
    </row>
    <row r="176" spans="8:16" ht="12.75" customHeight="1" x14ac:dyDescent="0.2">
      <c r="H176" s="52" t="e">
        <f t="shared" si="19"/>
        <v>#VALUE!</v>
      </c>
      <c r="I176" s="37" t="str">
        <f t="shared" si="25"/>
        <v/>
      </c>
      <c r="J176" s="38" t="str">
        <f t="shared" si="26"/>
        <v/>
      </c>
      <c r="K176" s="53">
        <f t="shared" si="20"/>
        <v>0</v>
      </c>
      <c r="L176" s="39" t="str">
        <f t="shared" si="21"/>
        <v/>
      </c>
      <c r="M176" s="40" t="str">
        <f t="shared" si="18"/>
        <v/>
      </c>
      <c r="N176" s="40" t="str">
        <f t="shared" si="22"/>
        <v/>
      </c>
      <c r="O176" s="40" t="str">
        <f t="shared" si="23"/>
        <v/>
      </c>
      <c r="P176" s="40" t="str">
        <f t="shared" si="24"/>
        <v/>
      </c>
    </row>
    <row r="177" spans="8:16" ht="12.75" customHeight="1" x14ac:dyDescent="0.2">
      <c r="H177" s="52" t="e">
        <f t="shared" si="19"/>
        <v>#VALUE!</v>
      </c>
      <c r="I177" s="37" t="str">
        <f t="shared" si="25"/>
        <v/>
      </c>
      <c r="J177" s="38" t="str">
        <f t="shared" si="26"/>
        <v/>
      </c>
      <c r="K177" s="53">
        <f t="shared" si="20"/>
        <v>0</v>
      </c>
      <c r="L177" s="39" t="str">
        <f t="shared" si="21"/>
        <v/>
      </c>
      <c r="M177" s="40" t="str">
        <f t="shared" si="18"/>
        <v/>
      </c>
      <c r="N177" s="40" t="str">
        <f t="shared" si="22"/>
        <v/>
      </c>
      <c r="O177" s="40" t="str">
        <f t="shared" si="23"/>
        <v/>
      </c>
      <c r="P177" s="40" t="str">
        <f t="shared" si="24"/>
        <v/>
      </c>
    </row>
    <row r="178" spans="8:16" ht="12.75" customHeight="1" x14ac:dyDescent="0.2">
      <c r="H178" s="52" t="e">
        <f t="shared" si="19"/>
        <v>#VALUE!</v>
      </c>
      <c r="I178" s="37" t="str">
        <f t="shared" si="25"/>
        <v/>
      </c>
      <c r="J178" s="38" t="str">
        <f t="shared" si="26"/>
        <v/>
      </c>
      <c r="K178" s="53">
        <f t="shared" si="20"/>
        <v>0</v>
      </c>
      <c r="L178" s="39" t="str">
        <f t="shared" si="21"/>
        <v/>
      </c>
      <c r="M178" s="40" t="str">
        <f t="shared" si="18"/>
        <v/>
      </c>
      <c r="N178" s="40" t="str">
        <f t="shared" si="22"/>
        <v/>
      </c>
      <c r="O178" s="40" t="str">
        <f t="shared" si="23"/>
        <v/>
      </c>
      <c r="P178" s="40" t="str">
        <f t="shared" si="24"/>
        <v/>
      </c>
    </row>
    <row r="179" spans="8:16" ht="12.75" customHeight="1" x14ac:dyDescent="0.2">
      <c r="H179" s="52" t="e">
        <f t="shared" si="19"/>
        <v>#VALUE!</v>
      </c>
      <c r="I179" s="37" t="str">
        <f t="shared" si="25"/>
        <v/>
      </c>
      <c r="J179" s="38" t="str">
        <f t="shared" si="26"/>
        <v/>
      </c>
      <c r="K179" s="53">
        <f t="shared" si="20"/>
        <v>0</v>
      </c>
      <c r="L179" s="39" t="str">
        <f t="shared" si="21"/>
        <v/>
      </c>
      <c r="M179" s="40" t="str">
        <f t="shared" si="18"/>
        <v/>
      </c>
      <c r="N179" s="40" t="str">
        <f t="shared" si="22"/>
        <v/>
      </c>
      <c r="O179" s="40" t="str">
        <f t="shared" si="23"/>
        <v/>
      </c>
      <c r="P179" s="40" t="str">
        <f t="shared" si="24"/>
        <v/>
      </c>
    </row>
    <row r="180" spans="8:16" ht="12.75" customHeight="1" x14ac:dyDescent="0.2">
      <c r="H180" s="52" t="e">
        <f t="shared" si="19"/>
        <v>#VALUE!</v>
      </c>
      <c r="I180" s="37" t="str">
        <f t="shared" si="25"/>
        <v/>
      </c>
      <c r="J180" s="38" t="str">
        <f t="shared" si="26"/>
        <v/>
      </c>
      <c r="K180" s="53">
        <f t="shared" si="20"/>
        <v>0</v>
      </c>
      <c r="L180" s="39" t="str">
        <f t="shared" si="21"/>
        <v/>
      </c>
      <c r="M180" s="40" t="str">
        <f t="shared" si="18"/>
        <v/>
      </c>
      <c r="N180" s="40" t="str">
        <f t="shared" si="22"/>
        <v/>
      </c>
      <c r="O180" s="40" t="str">
        <f t="shared" si="23"/>
        <v/>
      </c>
      <c r="P180" s="40" t="str">
        <f t="shared" si="24"/>
        <v/>
      </c>
    </row>
    <row r="181" spans="8:16" ht="12.75" customHeight="1" x14ac:dyDescent="0.2">
      <c r="H181" s="52" t="e">
        <f t="shared" si="19"/>
        <v>#VALUE!</v>
      </c>
      <c r="I181" s="37" t="str">
        <f t="shared" si="25"/>
        <v/>
      </c>
      <c r="J181" s="38" t="str">
        <f t="shared" si="26"/>
        <v/>
      </c>
      <c r="K181" s="53">
        <f t="shared" si="20"/>
        <v>0</v>
      </c>
      <c r="L181" s="39" t="str">
        <f t="shared" si="21"/>
        <v/>
      </c>
      <c r="M181" s="40" t="str">
        <f t="shared" si="18"/>
        <v/>
      </c>
      <c r="N181" s="40" t="str">
        <f t="shared" si="22"/>
        <v/>
      </c>
      <c r="O181" s="40" t="str">
        <f t="shared" si="23"/>
        <v/>
      </c>
      <c r="P181" s="40" t="str">
        <f t="shared" si="24"/>
        <v/>
      </c>
    </row>
    <row r="182" spans="8:16" ht="12.75" customHeight="1" x14ac:dyDescent="0.2">
      <c r="H182" s="52" t="e">
        <f t="shared" si="19"/>
        <v>#VALUE!</v>
      </c>
      <c r="I182" s="37" t="str">
        <f t="shared" si="25"/>
        <v/>
      </c>
      <c r="J182" s="38" t="str">
        <f t="shared" si="26"/>
        <v/>
      </c>
      <c r="K182" s="53">
        <f t="shared" si="20"/>
        <v>0</v>
      </c>
      <c r="L182" s="39" t="str">
        <f t="shared" si="21"/>
        <v/>
      </c>
      <c r="M182" s="40" t="str">
        <f t="shared" si="18"/>
        <v/>
      </c>
      <c r="N182" s="40" t="str">
        <f t="shared" si="22"/>
        <v/>
      </c>
      <c r="O182" s="40" t="str">
        <f t="shared" si="23"/>
        <v/>
      </c>
      <c r="P182" s="40" t="str">
        <f t="shared" si="24"/>
        <v/>
      </c>
    </row>
    <row r="183" spans="8:16" ht="12.75" customHeight="1" x14ac:dyDescent="0.2">
      <c r="H183" s="52" t="e">
        <f t="shared" si="19"/>
        <v>#VALUE!</v>
      </c>
      <c r="I183" s="37" t="str">
        <f t="shared" si="25"/>
        <v/>
      </c>
      <c r="J183" s="38" t="str">
        <f t="shared" si="26"/>
        <v/>
      </c>
      <c r="K183" s="53">
        <f t="shared" si="20"/>
        <v>0</v>
      </c>
      <c r="L183" s="39" t="str">
        <f t="shared" si="21"/>
        <v/>
      </c>
      <c r="M183" s="40" t="str">
        <f t="shared" si="18"/>
        <v/>
      </c>
      <c r="N183" s="40" t="str">
        <f t="shared" si="22"/>
        <v/>
      </c>
      <c r="O183" s="40" t="str">
        <f t="shared" si="23"/>
        <v/>
      </c>
      <c r="P183" s="40" t="str">
        <f t="shared" si="24"/>
        <v/>
      </c>
    </row>
    <row r="184" spans="8:16" ht="12.75" customHeight="1" x14ac:dyDescent="0.2">
      <c r="H184" s="52" t="e">
        <f t="shared" si="19"/>
        <v>#VALUE!</v>
      </c>
      <c r="I184" s="37" t="str">
        <f t="shared" si="25"/>
        <v/>
      </c>
      <c r="J184" s="38" t="str">
        <f t="shared" si="26"/>
        <v/>
      </c>
      <c r="K184" s="53">
        <f t="shared" si="20"/>
        <v>0</v>
      </c>
      <c r="L184" s="39" t="str">
        <f t="shared" si="21"/>
        <v/>
      </c>
      <c r="M184" s="40" t="str">
        <f t="shared" si="18"/>
        <v/>
      </c>
      <c r="N184" s="40" t="str">
        <f t="shared" si="22"/>
        <v/>
      </c>
      <c r="O184" s="40" t="str">
        <f t="shared" si="23"/>
        <v/>
      </c>
      <c r="P184" s="40" t="str">
        <f t="shared" si="24"/>
        <v/>
      </c>
    </row>
    <row r="185" spans="8:16" ht="12.75" customHeight="1" x14ac:dyDescent="0.2">
      <c r="H185" s="52" t="e">
        <f t="shared" si="19"/>
        <v>#VALUE!</v>
      </c>
      <c r="I185" s="37" t="str">
        <f t="shared" si="25"/>
        <v/>
      </c>
      <c r="J185" s="38" t="str">
        <f t="shared" si="26"/>
        <v/>
      </c>
      <c r="K185" s="53">
        <f t="shared" si="20"/>
        <v>0</v>
      </c>
      <c r="L185" s="39" t="str">
        <f t="shared" si="21"/>
        <v/>
      </c>
      <c r="M185" s="40" t="str">
        <f t="shared" si="18"/>
        <v/>
      </c>
      <c r="N185" s="40" t="str">
        <f t="shared" si="22"/>
        <v/>
      </c>
      <c r="O185" s="40" t="str">
        <f t="shared" si="23"/>
        <v/>
      </c>
      <c r="P185" s="40" t="str">
        <f t="shared" si="24"/>
        <v/>
      </c>
    </row>
    <row r="186" spans="8:16" ht="12.75" customHeight="1" x14ac:dyDescent="0.2">
      <c r="H186" s="52" t="e">
        <f t="shared" si="19"/>
        <v>#VALUE!</v>
      </c>
      <c r="I186" s="37" t="str">
        <f t="shared" si="25"/>
        <v/>
      </c>
      <c r="J186" s="38" t="str">
        <f t="shared" si="26"/>
        <v/>
      </c>
      <c r="K186" s="53">
        <f t="shared" si="20"/>
        <v>0</v>
      </c>
      <c r="L186" s="39" t="str">
        <f t="shared" si="21"/>
        <v/>
      </c>
      <c r="M186" s="40" t="str">
        <f t="shared" si="18"/>
        <v/>
      </c>
      <c r="N186" s="40" t="str">
        <f t="shared" si="22"/>
        <v/>
      </c>
      <c r="O186" s="40" t="str">
        <f t="shared" si="23"/>
        <v/>
      </c>
      <c r="P186" s="40" t="str">
        <f t="shared" si="24"/>
        <v/>
      </c>
    </row>
    <row r="187" spans="8:16" ht="12.75" customHeight="1" x14ac:dyDescent="0.2">
      <c r="H187" s="52" t="e">
        <f t="shared" si="19"/>
        <v>#VALUE!</v>
      </c>
      <c r="I187" s="37" t="str">
        <f t="shared" si="25"/>
        <v/>
      </c>
      <c r="J187" s="38" t="str">
        <f t="shared" si="26"/>
        <v/>
      </c>
      <c r="K187" s="53">
        <f t="shared" si="20"/>
        <v>0</v>
      </c>
      <c r="L187" s="39" t="str">
        <f t="shared" si="21"/>
        <v/>
      </c>
      <c r="M187" s="40" t="str">
        <f t="shared" si="18"/>
        <v/>
      </c>
      <c r="N187" s="40" t="str">
        <f t="shared" si="22"/>
        <v/>
      </c>
      <c r="O187" s="40" t="str">
        <f t="shared" si="23"/>
        <v/>
      </c>
      <c r="P187" s="40" t="str">
        <f t="shared" si="24"/>
        <v/>
      </c>
    </row>
    <row r="188" spans="8:16" ht="12.75" customHeight="1" x14ac:dyDescent="0.2">
      <c r="H188" s="52" t="e">
        <f t="shared" si="19"/>
        <v>#VALUE!</v>
      </c>
      <c r="I188" s="37" t="str">
        <f t="shared" si="25"/>
        <v/>
      </c>
      <c r="J188" s="38" t="str">
        <f t="shared" si="26"/>
        <v/>
      </c>
      <c r="K188" s="53">
        <f t="shared" si="20"/>
        <v>0</v>
      </c>
      <c r="L188" s="39" t="str">
        <f t="shared" si="21"/>
        <v/>
      </c>
      <c r="M188" s="40" t="str">
        <f t="shared" si="18"/>
        <v/>
      </c>
      <c r="N188" s="40" t="str">
        <f t="shared" si="22"/>
        <v/>
      </c>
      <c r="O188" s="40" t="str">
        <f t="shared" si="23"/>
        <v/>
      </c>
      <c r="P188" s="40" t="str">
        <f t="shared" si="24"/>
        <v/>
      </c>
    </row>
    <row r="189" spans="8:16" ht="12.75" customHeight="1" x14ac:dyDescent="0.2">
      <c r="H189" s="52" t="e">
        <f t="shared" si="19"/>
        <v>#VALUE!</v>
      </c>
      <c r="I189" s="37" t="str">
        <f t="shared" si="25"/>
        <v/>
      </c>
      <c r="J189" s="38" t="str">
        <f t="shared" si="26"/>
        <v/>
      </c>
      <c r="K189" s="53">
        <f t="shared" si="20"/>
        <v>0</v>
      </c>
      <c r="L189" s="39" t="str">
        <f t="shared" si="21"/>
        <v/>
      </c>
      <c r="M189" s="40" t="str">
        <f t="shared" si="18"/>
        <v/>
      </c>
      <c r="N189" s="40" t="str">
        <f t="shared" si="22"/>
        <v/>
      </c>
      <c r="O189" s="40" t="str">
        <f t="shared" si="23"/>
        <v/>
      </c>
      <c r="P189" s="40" t="str">
        <f t="shared" si="24"/>
        <v/>
      </c>
    </row>
    <row r="190" spans="8:16" ht="12.75" customHeight="1" x14ac:dyDescent="0.2">
      <c r="H190" s="52" t="e">
        <f t="shared" si="19"/>
        <v>#VALUE!</v>
      </c>
      <c r="I190" s="37" t="str">
        <f t="shared" si="25"/>
        <v/>
      </c>
      <c r="J190" s="38" t="str">
        <f t="shared" si="26"/>
        <v/>
      </c>
      <c r="K190" s="53">
        <f t="shared" si="20"/>
        <v>0</v>
      </c>
      <c r="L190" s="39" t="str">
        <f t="shared" si="21"/>
        <v/>
      </c>
      <c r="M190" s="40" t="str">
        <f t="shared" si="18"/>
        <v/>
      </c>
      <c r="N190" s="40" t="str">
        <f t="shared" si="22"/>
        <v/>
      </c>
      <c r="O190" s="40" t="str">
        <f t="shared" si="23"/>
        <v/>
      </c>
      <c r="P190" s="40" t="str">
        <f t="shared" si="24"/>
        <v/>
      </c>
    </row>
    <row r="191" spans="8:16" ht="12.75" customHeight="1" x14ac:dyDescent="0.2">
      <c r="H191" s="52" t="e">
        <f t="shared" si="19"/>
        <v>#VALUE!</v>
      </c>
      <c r="I191" s="37" t="str">
        <f t="shared" si="25"/>
        <v/>
      </c>
      <c r="J191" s="38" t="str">
        <f t="shared" si="26"/>
        <v/>
      </c>
      <c r="K191" s="53">
        <f t="shared" si="20"/>
        <v>0</v>
      </c>
      <c r="L191" s="39" t="str">
        <f t="shared" si="21"/>
        <v/>
      </c>
      <c r="M191" s="40" t="str">
        <f t="shared" si="18"/>
        <v/>
      </c>
      <c r="N191" s="40" t="str">
        <f t="shared" si="22"/>
        <v/>
      </c>
      <c r="O191" s="40" t="str">
        <f t="shared" si="23"/>
        <v/>
      </c>
      <c r="P191" s="40" t="str">
        <f t="shared" si="24"/>
        <v/>
      </c>
    </row>
    <row r="192" spans="8:16" ht="12.75" customHeight="1" x14ac:dyDescent="0.2">
      <c r="H192" s="52" t="e">
        <f t="shared" si="19"/>
        <v>#VALUE!</v>
      </c>
      <c r="I192" s="37" t="str">
        <f t="shared" si="25"/>
        <v/>
      </c>
      <c r="J192" s="38" t="str">
        <f t="shared" si="26"/>
        <v/>
      </c>
      <c r="K192" s="53">
        <f t="shared" si="20"/>
        <v>0</v>
      </c>
      <c r="L192" s="39" t="str">
        <f t="shared" si="21"/>
        <v/>
      </c>
      <c r="M192" s="40" t="str">
        <f t="shared" si="18"/>
        <v/>
      </c>
      <c r="N192" s="40" t="str">
        <f t="shared" si="22"/>
        <v/>
      </c>
      <c r="O192" s="40" t="str">
        <f t="shared" si="23"/>
        <v/>
      </c>
      <c r="P192" s="40" t="str">
        <f t="shared" si="24"/>
        <v/>
      </c>
    </row>
    <row r="193" spans="8:16" ht="12.75" customHeight="1" x14ac:dyDescent="0.2">
      <c r="H193" s="52" t="e">
        <f t="shared" si="19"/>
        <v>#VALUE!</v>
      </c>
      <c r="I193" s="37" t="str">
        <f t="shared" si="25"/>
        <v/>
      </c>
      <c r="J193" s="38" t="str">
        <f t="shared" si="26"/>
        <v/>
      </c>
      <c r="K193" s="53">
        <f t="shared" si="20"/>
        <v>0</v>
      </c>
      <c r="L193" s="39" t="str">
        <f t="shared" si="21"/>
        <v/>
      </c>
      <c r="M193" s="40" t="str">
        <f t="shared" si="18"/>
        <v/>
      </c>
      <c r="N193" s="40" t="str">
        <f t="shared" si="22"/>
        <v/>
      </c>
      <c r="O193" s="40" t="str">
        <f t="shared" si="23"/>
        <v/>
      </c>
      <c r="P193" s="40" t="str">
        <f t="shared" si="24"/>
        <v/>
      </c>
    </row>
    <row r="194" spans="8:16" ht="12.75" customHeight="1" x14ac:dyDescent="0.2">
      <c r="H194" s="52" t="e">
        <f t="shared" si="19"/>
        <v>#VALUE!</v>
      </c>
      <c r="I194" s="37" t="str">
        <f t="shared" si="25"/>
        <v/>
      </c>
      <c r="J194" s="38" t="str">
        <f t="shared" si="26"/>
        <v/>
      </c>
      <c r="K194" s="53">
        <f t="shared" si="20"/>
        <v>0</v>
      </c>
      <c r="L194" s="39" t="str">
        <f t="shared" si="21"/>
        <v/>
      </c>
      <c r="M194" s="40" t="str">
        <f t="shared" si="18"/>
        <v/>
      </c>
      <c r="N194" s="40" t="str">
        <f t="shared" si="22"/>
        <v/>
      </c>
      <c r="O194" s="40" t="str">
        <f t="shared" si="23"/>
        <v/>
      </c>
      <c r="P194" s="40" t="str">
        <f t="shared" si="24"/>
        <v/>
      </c>
    </row>
    <row r="195" spans="8:16" ht="12.75" customHeight="1" x14ac:dyDescent="0.2">
      <c r="H195" s="52" t="e">
        <f t="shared" si="19"/>
        <v>#VALUE!</v>
      </c>
      <c r="I195" s="37" t="str">
        <f t="shared" si="25"/>
        <v/>
      </c>
      <c r="J195" s="38" t="str">
        <f t="shared" si="26"/>
        <v/>
      </c>
      <c r="K195" s="53">
        <f t="shared" si="20"/>
        <v>0</v>
      </c>
      <c r="L195" s="39" t="str">
        <f t="shared" si="21"/>
        <v/>
      </c>
      <c r="M195" s="40" t="str">
        <f t="shared" si="18"/>
        <v/>
      </c>
      <c r="N195" s="40" t="str">
        <f t="shared" si="22"/>
        <v/>
      </c>
      <c r="O195" s="40" t="str">
        <f t="shared" si="23"/>
        <v/>
      </c>
      <c r="P195" s="40" t="str">
        <f t="shared" si="24"/>
        <v/>
      </c>
    </row>
    <row r="196" spans="8:16" ht="12.75" customHeight="1" x14ac:dyDescent="0.2">
      <c r="H196" s="52" t="e">
        <f t="shared" si="19"/>
        <v>#VALUE!</v>
      </c>
      <c r="I196" s="37" t="str">
        <f t="shared" si="25"/>
        <v/>
      </c>
      <c r="J196" s="38" t="str">
        <f t="shared" si="26"/>
        <v/>
      </c>
      <c r="K196" s="53">
        <f t="shared" si="20"/>
        <v>0</v>
      </c>
      <c r="L196" s="39" t="str">
        <f t="shared" si="21"/>
        <v/>
      </c>
      <c r="M196" s="40" t="str">
        <f t="shared" si="18"/>
        <v/>
      </c>
      <c r="N196" s="40" t="str">
        <f t="shared" si="22"/>
        <v/>
      </c>
      <c r="O196" s="40" t="str">
        <f t="shared" si="23"/>
        <v/>
      </c>
      <c r="P196" s="40" t="str">
        <f t="shared" si="24"/>
        <v/>
      </c>
    </row>
    <row r="197" spans="8:16" ht="12.75" customHeight="1" x14ac:dyDescent="0.2">
      <c r="H197" s="52" t="e">
        <f t="shared" si="19"/>
        <v>#VALUE!</v>
      </c>
      <c r="I197" s="37" t="str">
        <f t="shared" si="25"/>
        <v/>
      </c>
      <c r="J197" s="38" t="str">
        <f t="shared" si="26"/>
        <v/>
      </c>
      <c r="K197" s="53">
        <f t="shared" si="20"/>
        <v>0</v>
      </c>
      <c r="L197" s="39" t="str">
        <f t="shared" si="21"/>
        <v/>
      </c>
      <c r="M197" s="40" t="str">
        <f t="shared" si="18"/>
        <v/>
      </c>
      <c r="N197" s="40" t="str">
        <f t="shared" si="22"/>
        <v/>
      </c>
      <c r="O197" s="40" t="str">
        <f t="shared" si="23"/>
        <v/>
      </c>
      <c r="P197" s="40" t="str">
        <f t="shared" si="24"/>
        <v/>
      </c>
    </row>
    <row r="198" spans="8:16" ht="12.75" customHeight="1" x14ac:dyDescent="0.2">
      <c r="H198" s="52" t="e">
        <f t="shared" si="19"/>
        <v>#VALUE!</v>
      </c>
      <c r="I198" s="37" t="str">
        <f t="shared" si="25"/>
        <v/>
      </c>
      <c r="J198" s="38" t="str">
        <f t="shared" si="26"/>
        <v/>
      </c>
      <c r="K198" s="53">
        <f t="shared" si="20"/>
        <v>0</v>
      </c>
      <c r="L198" s="39" t="str">
        <f t="shared" si="21"/>
        <v/>
      </c>
      <c r="M198" s="40" t="str">
        <f t="shared" si="18"/>
        <v/>
      </c>
      <c r="N198" s="40" t="str">
        <f t="shared" si="22"/>
        <v/>
      </c>
      <c r="O198" s="40" t="str">
        <f t="shared" si="23"/>
        <v/>
      </c>
      <c r="P198" s="40" t="str">
        <f t="shared" si="24"/>
        <v/>
      </c>
    </row>
    <row r="199" spans="8:16" ht="12.75" customHeight="1" x14ac:dyDescent="0.2">
      <c r="H199" s="52" t="e">
        <f t="shared" si="19"/>
        <v>#VALUE!</v>
      </c>
      <c r="I199" s="37" t="str">
        <f t="shared" si="25"/>
        <v/>
      </c>
      <c r="J199" s="38" t="str">
        <f t="shared" si="26"/>
        <v/>
      </c>
      <c r="K199" s="53">
        <f t="shared" si="20"/>
        <v>0</v>
      </c>
      <c r="L199" s="39" t="str">
        <f t="shared" si="21"/>
        <v/>
      </c>
      <c r="M199" s="40" t="str">
        <f t="shared" si="18"/>
        <v/>
      </c>
      <c r="N199" s="40" t="str">
        <f t="shared" si="22"/>
        <v/>
      </c>
      <c r="O199" s="40" t="str">
        <f t="shared" si="23"/>
        <v/>
      </c>
      <c r="P199" s="40" t="str">
        <f t="shared" si="24"/>
        <v/>
      </c>
    </row>
    <row r="200" spans="8:16" ht="12.75" customHeight="1" x14ac:dyDescent="0.2">
      <c r="H200" s="52" t="e">
        <f t="shared" si="19"/>
        <v>#VALUE!</v>
      </c>
      <c r="I200" s="37" t="str">
        <f t="shared" si="25"/>
        <v/>
      </c>
      <c r="J200" s="38" t="str">
        <f t="shared" si="26"/>
        <v/>
      </c>
      <c r="K200" s="53">
        <f t="shared" si="20"/>
        <v>0</v>
      </c>
      <c r="L200" s="39" t="str">
        <f t="shared" si="21"/>
        <v/>
      </c>
      <c r="M200" s="40" t="str">
        <f t="shared" si="18"/>
        <v/>
      </c>
      <c r="N200" s="40" t="str">
        <f t="shared" si="22"/>
        <v/>
      </c>
      <c r="O200" s="40" t="str">
        <f t="shared" si="23"/>
        <v/>
      </c>
      <c r="P200" s="40" t="str">
        <f t="shared" si="24"/>
        <v/>
      </c>
    </row>
    <row r="201" spans="8:16" ht="12.75" customHeight="1" x14ac:dyDescent="0.2">
      <c r="H201" s="52" t="e">
        <f t="shared" si="19"/>
        <v>#VALUE!</v>
      </c>
      <c r="I201" s="37" t="str">
        <f t="shared" si="25"/>
        <v/>
      </c>
      <c r="J201" s="38" t="str">
        <f t="shared" si="26"/>
        <v/>
      </c>
      <c r="K201" s="53">
        <f t="shared" si="20"/>
        <v>0</v>
      </c>
      <c r="L201" s="39" t="str">
        <f t="shared" si="21"/>
        <v/>
      </c>
      <c r="M201" s="40" t="str">
        <f t="shared" si="18"/>
        <v/>
      </c>
      <c r="N201" s="40" t="str">
        <f t="shared" si="22"/>
        <v/>
      </c>
      <c r="O201" s="40" t="str">
        <f t="shared" si="23"/>
        <v/>
      </c>
      <c r="P201" s="40" t="str">
        <f t="shared" si="24"/>
        <v/>
      </c>
    </row>
    <row r="202" spans="8:16" ht="12.75" customHeight="1" x14ac:dyDescent="0.2">
      <c r="H202" s="52" t="e">
        <f t="shared" si="19"/>
        <v>#VALUE!</v>
      </c>
      <c r="I202" s="37" t="str">
        <f t="shared" si="25"/>
        <v/>
      </c>
      <c r="J202" s="38" t="str">
        <f t="shared" si="26"/>
        <v/>
      </c>
      <c r="K202" s="53">
        <f t="shared" si="20"/>
        <v>0</v>
      </c>
      <c r="L202" s="39" t="str">
        <f t="shared" si="21"/>
        <v/>
      </c>
      <c r="M202" s="40" t="str">
        <f t="shared" si="18"/>
        <v/>
      </c>
      <c r="N202" s="40" t="str">
        <f t="shared" si="22"/>
        <v/>
      </c>
      <c r="O202" s="40" t="str">
        <f t="shared" si="23"/>
        <v/>
      </c>
      <c r="P202" s="40" t="str">
        <f t="shared" si="24"/>
        <v/>
      </c>
    </row>
    <row r="203" spans="8:16" ht="12.75" customHeight="1" x14ac:dyDescent="0.2">
      <c r="H203" s="52" t="e">
        <f t="shared" si="19"/>
        <v>#VALUE!</v>
      </c>
      <c r="I203" s="37" t="str">
        <f t="shared" si="25"/>
        <v/>
      </c>
      <c r="J203" s="38" t="str">
        <f t="shared" si="26"/>
        <v/>
      </c>
      <c r="K203" s="53">
        <f t="shared" si="20"/>
        <v>0</v>
      </c>
      <c r="L203" s="39" t="str">
        <f t="shared" si="21"/>
        <v/>
      </c>
      <c r="M203" s="40" t="str">
        <f t="shared" si="18"/>
        <v/>
      </c>
      <c r="N203" s="40" t="str">
        <f t="shared" si="22"/>
        <v/>
      </c>
      <c r="O203" s="40" t="str">
        <f t="shared" si="23"/>
        <v/>
      </c>
      <c r="P203" s="40" t="str">
        <f t="shared" si="24"/>
        <v/>
      </c>
    </row>
    <row r="204" spans="8:16" ht="12.75" customHeight="1" x14ac:dyDescent="0.2">
      <c r="H204" s="52" t="e">
        <f t="shared" si="19"/>
        <v>#VALUE!</v>
      </c>
      <c r="I204" s="37" t="str">
        <f t="shared" si="25"/>
        <v/>
      </c>
      <c r="J204" s="38" t="str">
        <f t="shared" si="26"/>
        <v/>
      </c>
      <c r="K204" s="53">
        <f t="shared" si="20"/>
        <v>0</v>
      </c>
      <c r="L204" s="39" t="str">
        <f t="shared" si="21"/>
        <v/>
      </c>
      <c r="M204" s="40" t="str">
        <f t="shared" si="18"/>
        <v/>
      </c>
      <c r="N204" s="40" t="str">
        <f t="shared" si="22"/>
        <v/>
      </c>
      <c r="O204" s="40" t="str">
        <f t="shared" si="23"/>
        <v/>
      </c>
      <c r="P204" s="40" t="str">
        <f t="shared" si="24"/>
        <v/>
      </c>
    </row>
    <row r="205" spans="8:16" ht="12.75" customHeight="1" x14ac:dyDescent="0.2">
      <c r="H205" s="52" t="e">
        <f t="shared" si="19"/>
        <v>#VALUE!</v>
      </c>
      <c r="I205" s="37" t="str">
        <f t="shared" si="25"/>
        <v/>
      </c>
      <c r="J205" s="38" t="str">
        <f t="shared" si="26"/>
        <v/>
      </c>
      <c r="K205" s="53">
        <f t="shared" si="20"/>
        <v>0</v>
      </c>
      <c r="L205" s="39" t="str">
        <f t="shared" si="21"/>
        <v/>
      </c>
      <c r="M205" s="40" t="str">
        <f t="shared" si="18"/>
        <v/>
      </c>
      <c r="N205" s="40" t="str">
        <f t="shared" si="22"/>
        <v/>
      </c>
      <c r="O205" s="40" t="str">
        <f t="shared" si="23"/>
        <v/>
      </c>
      <c r="P205" s="40" t="str">
        <f t="shared" si="24"/>
        <v/>
      </c>
    </row>
    <row r="206" spans="8:16" ht="12.75" customHeight="1" x14ac:dyDescent="0.2">
      <c r="H206" s="52" t="e">
        <f t="shared" si="19"/>
        <v>#VALUE!</v>
      </c>
      <c r="I206" s="37" t="str">
        <f t="shared" si="25"/>
        <v/>
      </c>
      <c r="J206" s="38" t="str">
        <f t="shared" si="26"/>
        <v/>
      </c>
      <c r="K206" s="53">
        <f t="shared" si="20"/>
        <v>0</v>
      </c>
      <c r="L206" s="39" t="str">
        <f t="shared" si="21"/>
        <v/>
      </c>
      <c r="M206" s="40" t="str">
        <f t="shared" ref="M206:M269" si="27">IF(I206&lt;&gt;"",P205,"")</f>
        <v/>
      </c>
      <c r="N206" s="40" t="str">
        <f t="shared" si="22"/>
        <v/>
      </c>
      <c r="O206" s="40" t="str">
        <f t="shared" si="23"/>
        <v/>
      </c>
      <c r="P206" s="40" t="str">
        <f t="shared" si="24"/>
        <v/>
      </c>
    </row>
    <row r="207" spans="8:16" ht="12.75" customHeight="1" x14ac:dyDescent="0.2">
      <c r="H207" s="52" t="e">
        <f t="shared" si="19"/>
        <v>#VALUE!</v>
      </c>
      <c r="I207" s="37" t="str">
        <f t="shared" si="25"/>
        <v/>
      </c>
      <c r="J207" s="38" t="str">
        <f t="shared" si="26"/>
        <v/>
      </c>
      <c r="K207" s="53">
        <f t="shared" si="20"/>
        <v>0</v>
      </c>
      <c r="L207" s="39" t="str">
        <f t="shared" si="21"/>
        <v/>
      </c>
      <c r="M207" s="40" t="str">
        <f t="shared" si="27"/>
        <v/>
      </c>
      <c r="N207" s="40" t="str">
        <f t="shared" si="22"/>
        <v/>
      </c>
      <c r="O207" s="40" t="str">
        <f t="shared" si="23"/>
        <v/>
      </c>
      <c r="P207" s="40" t="str">
        <f t="shared" si="24"/>
        <v/>
      </c>
    </row>
    <row r="208" spans="8:16" ht="12.75" customHeight="1" x14ac:dyDescent="0.2">
      <c r="H208" s="52" t="e">
        <f t="shared" si="19"/>
        <v>#VALUE!</v>
      </c>
      <c r="I208" s="37" t="str">
        <f t="shared" si="25"/>
        <v/>
      </c>
      <c r="J208" s="38" t="str">
        <f t="shared" si="26"/>
        <v/>
      </c>
      <c r="K208" s="53">
        <f t="shared" si="20"/>
        <v>0</v>
      </c>
      <c r="L208" s="39" t="str">
        <f t="shared" si="21"/>
        <v/>
      </c>
      <c r="M208" s="40" t="str">
        <f t="shared" si="27"/>
        <v/>
      </c>
      <c r="N208" s="40" t="str">
        <f t="shared" si="22"/>
        <v/>
      </c>
      <c r="O208" s="40" t="str">
        <f t="shared" si="23"/>
        <v/>
      </c>
      <c r="P208" s="40" t="str">
        <f t="shared" si="24"/>
        <v/>
      </c>
    </row>
    <row r="209" spans="8:16" ht="12.75" customHeight="1" x14ac:dyDescent="0.2">
      <c r="H209" s="52" t="e">
        <f t="shared" si="19"/>
        <v>#VALUE!</v>
      </c>
      <c r="I209" s="37" t="str">
        <f t="shared" si="25"/>
        <v/>
      </c>
      <c r="J209" s="38" t="str">
        <f t="shared" si="26"/>
        <v/>
      </c>
      <c r="K209" s="53">
        <f t="shared" si="20"/>
        <v>0</v>
      </c>
      <c r="L209" s="39" t="str">
        <f t="shared" si="21"/>
        <v/>
      </c>
      <c r="M209" s="40" t="str">
        <f t="shared" si="27"/>
        <v/>
      </c>
      <c r="N209" s="40" t="str">
        <f t="shared" si="22"/>
        <v/>
      </c>
      <c r="O209" s="40" t="str">
        <f t="shared" si="23"/>
        <v/>
      </c>
      <c r="P209" s="40" t="str">
        <f t="shared" si="24"/>
        <v/>
      </c>
    </row>
    <row r="210" spans="8:16" ht="12.75" customHeight="1" x14ac:dyDescent="0.2">
      <c r="H210" s="52" t="e">
        <f t="shared" ref="H210:H257" si="28">I210/12</f>
        <v>#VALUE!</v>
      </c>
      <c r="I210" s="37" t="str">
        <f t="shared" si="25"/>
        <v/>
      </c>
      <c r="J210" s="38" t="str">
        <f t="shared" si="26"/>
        <v/>
      </c>
      <c r="K210" s="53">
        <f t="shared" si="20"/>
        <v>0</v>
      </c>
      <c r="L210" s="39" t="str">
        <f t="shared" si="21"/>
        <v/>
      </c>
      <c r="M210" s="40" t="str">
        <f t="shared" si="27"/>
        <v/>
      </c>
      <c r="N210" s="40" t="str">
        <f t="shared" si="22"/>
        <v/>
      </c>
      <c r="O210" s="40" t="str">
        <f t="shared" si="23"/>
        <v/>
      </c>
      <c r="P210" s="40" t="str">
        <f t="shared" si="24"/>
        <v/>
      </c>
    </row>
    <row r="211" spans="8:16" ht="12.75" customHeight="1" x14ac:dyDescent="0.2">
      <c r="H211" s="52" t="e">
        <f t="shared" si="28"/>
        <v>#VALUE!</v>
      </c>
      <c r="I211" s="37" t="str">
        <f t="shared" si="25"/>
        <v/>
      </c>
      <c r="J211" s="38" t="str">
        <f t="shared" si="26"/>
        <v/>
      </c>
      <c r="K211" s="53">
        <f t="shared" ref="K211:K274" si="29">IF(J212="",0,J212)</f>
        <v>0</v>
      </c>
      <c r="L211" s="39" t="str">
        <f t="shared" ref="L211:L274" si="30">IF(J211="","",$L$14)</f>
        <v/>
      </c>
      <c r="M211" s="40" t="str">
        <f t="shared" si="27"/>
        <v/>
      </c>
      <c r="N211" s="40" t="str">
        <f t="shared" ref="N211:N274" si="31">IF(I211&lt;&gt;"",$N$14*M211,"")</f>
        <v/>
      </c>
      <c r="O211" s="40" t="str">
        <f t="shared" ref="O211:O274" si="32">IF(I211&lt;&gt;"",L211-N211,"")</f>
        <v/>
      </c>
      <c r="P211" s="40" t="str">
        <f t="shared" ref="P211:P274" si="33">IF(I211&lt;&gt;"",M211-O211,"")</f>
        <v/>
      </c>
    </row>
    <row r="212" spans="8:16" ht="12.75" customHeight="1" x14ac:dyDescent="0.2">
      <c r="H212" s="52" t="e">
        <f t="shared" si="28"/>
        <v>#VALUE!</v>
      </c>
      <c r="I212" s="37" t="str">
        <f t="shared" ref="I212:I275" si="34">IF(I211&gt;=$I$14,"",I211+1)</f>
        <v/>
      </c>
      <c r="J212" s="38" t="str">
        <f t="shared" ref="J212:J275" si="35">IF(I212="","",EDATE($J$18,I211))</f>
        <v/>
      </c>
      <c r="K212" s="53">
        <f t="shared" si="29"/>
        <v>0</v>
      </c>
      <c r="L212" s="39" t="str">
        <f t="shared" si="30"/>
        <v/>
      </c>
      <c r="M212" s="40" t="str">
        <f t="shared" si="27"/>
        <v/>
      </c>
      <c r="N212" s="40" t="str">
        <f t="shared" si="31"/>
        <v/>
      </c>
      <c r="O212" s="40" t="str">
        <f t="shared" si="32"/>
        <v/>
      </c>
      <c r="P212" s="40" t="str">
        <f t="shared" si="33"/>
        <v/>
      </c>
    </row>
    <row r="213" spans="8:16" ht="12.75" customHeight="1" x14ac:dyDescent="0.2">
      <c r="H213" s="52" t="e">
        <f t="shared" si="28"/>
        <v>#VALUE!</v>
      </c>
      <c r="I213" s="37" t="str">
        <f t="shared" si="34"/>
        <v/>
      </c>
      <c r="J213" s="38" t="str">
        <f t="shared" si="35"/>
        <v/>
      </c>
      <c r="K213" s="53">
        <f t="shared" si="29"/>
        <v>0</v>
      </c>
      <c r="L213" s="39" t="str">
        <f t="shared" si="30"/>
        <v/>
      </c>
      <c r="M213" s="40" t="str">
        <f t="shared" si="27"/>
        <v/>
      </c>
      <c r="N213" s="40" t="str">
        <f t="shared" si="31"/>
        <v/>
      </c>
      <c r="O213" s="40" t="str">
        <f t="shared" si="32"/>
        <v/>
      </c>
      <c r="P213" s="40" t="str">
        <f t="shared" si="33"/>
        <v/>
      </c>
    </row>
    <row r="214" spans="8:16" ht="12.75" customHeight="1" x14ac:dyDescent="0.2">
      <c r="H214" s="52" t="e">
        <f t="shared" si="28"/>
        <v>#VALUE!</v>
      </c>
      <c r="I214" s="37" t="str">
        <f t="shared" si="34"/>
        <v/>
      </c>
      <c r="J214" s="38" t="str">
        <f t="shared" si="35"/>
        <v/>
      </c>
      <c r="K214" s="53">
        <f t="shared" si="29"/>
        <v>0</v>
      </c>
      <c r="L214" s="39" t="str">
        <f t="shared" si="30"/>
        <v/>
      </c>
      <c r="M214" s="40" t="str">
        <f t="shared" si="27"/>
        <v/>
      </c>
      <c r="N214" s="40" t="str">
        <f t="shared" si="31"/>
        <v/>
      </c>
      <c r="O214" s="40" t="str">
        <f t="shared" si="32"/>
        <v/>
      </c>
      <c r="P214" s="40" t="str">
        <f t="shared" si="33"/>
        <v/>
      </c>
    </row>
    <row r="215" spans="8:16" ht="12.75" customHeight="1" x14ac:dyDescent="0.2">
      <c r="H215" s="52" t="e">
        <f t="shared" si="28"/>
        <v>#VALUE!</v>
      </c>
      <c r="I215" s="37" t="str">
        <f t="shared" si="34"/>
        <v/>
      </c>
      <c r="J215" s="38" t="str">
        <f t="shared" si="35"/>
        <v/>
      </c>
      <c r="K215" s="53">
        <f t="shared" si="29"/>
        <v>0</v>
      </c>
      <c r="L215" s="39" t="str">
        <f t="shared" si="30"/>
        <v/>
      </c>
      <c r="M215" s="40" t="str">
        <f t="shared" si="27"/>
        <v/>
      </c>
      <c r="N215" s="40" t="str">
        <f t="shared" si="31"/>
        <v/>
      </c>
      <c r="O215" s="40" t="str">
        <f t="shared" si="32"/>
        <v/>
      </c>
      <c r="P215" s="40" t="str">
        <f t="shared" si="33"/>
        <v/>
      </c>
    </row>
    <row r="216" spans="8:16" ht="12.75" customHeight="1" x14ac:dyDescent="0.2">
      <c r="H216" s="52" t="e">
        <f t="shared" si="28"/>
        <v>#VALUE!</v>
      </c>
      <c r="I216" s="37" t="str">
        <f t="shared" si="34"/>
        <v/>
      </c>
      <c r="J216" s="38" t="str">
        <f t="shared" si="35"/>
        <v/>
      </c>
      <c r="K216" s="53">
        <f t="shared" si="29"/>
        <v>0</v>
      </c>
      <c r="L216" s="39" t="str">
        <f t="shared" si="30"/>
        <v/>
      </c>
      <c r="M216" s="40" t="str">
        <f t="shared" si="27"/>
        <v/>
      </c>
      <c r="N216" s="40" t="str">
        <f t="shared" si="31"/>
        <v/>
      </c>
      <c r="O216" s="40" t="str">
        <f t="shared" si="32"/>
        <v/>
      </c>
      <c r="P216" s="40" t="str">
        <f t="shared" si="33"/>
        <v/>
      </c>
    </row>
    <row r="217" spans="8:16" ht="12.75" customHeight="1" x14ac:dyDescent="0.2">
      <c r="H217" s="52" t="e">
        <f t="shared" si="28"/>
        <v>#VALUE!</v>
      </c>
      <c r="I217" s="37" t="str">
        <f t="shared" si="34"/>
        <v/>
      </c>
      <c r="J217" s="38" t="str">
        <f t="shared" si="35"/>
        <v/>
      </c>
      <c r="K217" s="53">
        <f t="shared" si="29"/>
        <v>0</v>
      </c>
      <c r="L217" s="39" t="str">
        <f t="shared" si="30"/>
        <v/>
      </c>
      <c r="M217" s="40" t="str">
        <f t="shared" si="27"/>
        <v/>
      </c>
      <c r="N217" s="40" t="str">
        <f t="shared" si="31"/>
        <v/>
      </c>
      <c r="O217" s="40" t="str">
        <f t="shared" si="32"/>
        <v/>
      </c>
      <c r="P217" s="40" t="str">
        <f t="shared" si="33"/>
        <v/>
      </c>
    </row>
    <row r="218" spans="8:16" ht="12.75" customHeight="1" x14ac:dyDescent="0.2">
      <c r="H218" s="52" t="e">
        <f t="shared" si="28"/>
        <v>#VALUE!</v>
      </c>
      <c r="I218" s="37" t="str">
        <f t="shared" si="34"/>
        <v/>
      </c>
      <c r="J218" s="38" t="str">
        <f t="shared" si="35"/>
        <v/>
      </c>
      <c r="K218" s="53">
        <f t="shared" si="29"/>
        <v>0</v>
      </c>
      <c r="L218" s="39" t="str">
        <f t="shared" si="30"/>
        <v/>
      </c>
      <c r="M218" s="40" t="str">
        <f t="shared" si="27"/>
        <v/>
      </c>
      <c r="N218" s="40" t="str">
        <f t="shared" si="31"/>
        <v/>
      </c>
      <c r="O218" s="40" t="str">
        <f t="shared" si="32"/>
        <v/>
      </c>
      <c r="P218" s="40" t="str">
        <f t="shared" si="33"/>
        <v/>
      </c>
    </row>
    <row r="219" spans="8:16" ht="12.75" customHeight="1" x14ac:dyDescent="0.2">
      <c r="H219" s="52" t="e">
        <f t="shared" si="28"/>
        <v>#VALUE!</v>
      </c>
      <c r="I219" s="37" t="str">
        <f t="shared" si="34"/>
        <v/>
      </c>
      <c r="J219" s="38" t="str">
        <f t="shared" si="35"/>
        <v/>
      </c>
      <c r="K219" s="53">
        <f t="shared" si="29"/>
        <v>0</v>
      </c>
      <c r="L219" s="39" t="str">
        <f t="shared" si="30"/>
        <v/>
      </c>
      <c r="M219" s="40" t="str">
        <f t="shared" si="27"/>
        <v/>
      </c>
      <c r="N219" s="40" t="str">
        <f t="shared" si="31"/>
        <v/>
      </c>
      <c r="O219" s="40" t="str">
        <f t="shared" si="32"/>
        <v/>
      </c>
      <c r="P219" s="40" t="str">
        <f t="shared" si="33"/>
        <v/>
      </c>
    </row>
    <row r="220" spans="8:16" ht="12.75" customHeight="1" x14ac:dyDescent="0.2">
      <c r="H220" s="52" t="e">
        <f t="shared" si="28"/>
        <v>#VALUE!</v>
      </c>
      <c r="I220" s="37" t="str">
        <f t="shared" si="34"/>
        <v/>
      </c>
      <c r="J220" s="38" t="str">
        <f t="shared" si="35"/>
        <v/>
      </c>
      <c r="K220" s="53">
        <f t="shared" si="29"/>
        <v>0</v>
      </c>
      <c r="L220" s="39" t="str">
        <f t="shared" si="30"/>
        <v/>
      </c>
      <c r="M220" s="40" t="str">
        <f t="shared" si="27"/>
        <v/>
      </c>
      <c r="N220" s="40" t="str">
        <f t="shared" si="31"/>
        <v/>
      </c>
      <c r="O220" s="40" t="str">
        <f t="shared" si="32"/>
        <v/>
      </c>
      <c r="P220" s="40" t="str">
        <f t="shared" si="33"/>
        <v/>
      </c>
    </row>
    <row r="221" spans="8:16" ht="12.75" customHeight="1" x14ac:dyDescent="0.2">
      <c r="H221" s="52" t="e">
        <f t="shared" si="28"/>
        <v>#VALUE!</v>
      </c>
      <c r="I221" s="37" t="str">
        <f t="shared" si="34"/>
        <v/>
      </c>
      <c r="J221" s="38" t="str">
        <f t="shared" si="35"/>
        <v/>
      </c>
      <c r="K221" s="53">
        <f t="shared" si="29"/>
        <v>0</v>
      </c>
      <c r="L221" s="39" t="str">
        <f t="shared" si="30"/>
        <v/>
      </c>
      <c r="M221" s="40" t="str">
        <f t="shared" si="27"/>
        <v/>
      </c>
      <c r="N221" s="40" t="str">
        <f t="shared" si="31"/>
        <v/>
      </c>
      <c r="O221" s="40" t="str">
        <f t="shared" si="32"/>
        <v/>
      </c>
      <c r="P221" s="40" t="str">
        <f t="shared" si="33"/>
        <v/>
      </c>
    </row>
    <row r="222" spans="8:16" ht="12.75" customHeight="1" x14ac:dyDescent="0.2">
      <c r="H222" s="52" t="e">
        <f t="shared" si="28"/>
        <v>#VALUE!</v>
      </c>
      <c r="I222" s="37" t="str">
        <f t="shared" si="34"/>
        <v/>
      </c>
      <c r="J222" s="38" t="str">
        <f t="shared" si="35"/>
        <v/>
      </c>
      <c r="K222" s="53">
        <f t="shared" si="29"/>
        <v>0</v>
      </c>
      <c r="L222" s="39" t="str">
        <f t="shared" si="30"/>
        <v/>
      </c>
      <c r="M222" s="40" t="str">
        <f t="shared" si="27"/>
        <v/>
      </c>
      <c r="N222" s="40" t="str">
        <f t="shared" si="31"/>
        <v/>
      </c>
      <c r="O222" s="40" t="str">
        <f t="shared" si="32"/>
        <v/>
      </c>
      <c r="P222" s="40" t="str">
        <f t="shared" si="33"/>
        <v/>
      </c>
    </row>
    <row r="223" spans="8:16" ht="12.75" customHeight="1" x14ac:dyDescent="0.2">
      <c r="H223" s="52" t="e">
        <f t="shared" si="28"/>
        <v>#VALUE!</v>
      </c>
      <c r="I223" s="37" t="str">
        <f t="shared" si="34"/>
        <v/>
      </c>
      <c r="J223" s="38" t="str">
        <f t="shared" si="35"/>
        <v/>
      </c>
      <c r="K223" s="53">
        <f t="shared" si="29"/>
        <v>0</v>
      </c>
      <c r="L223" s="39" t="str">
        <f t="shared" si="30"/>
        <v/>
      </c>
      <c r="M223" s="40" t="str">
        <f t="shared" si="27"/>
        <v/>
      </c>
      <c r="N223" s="40" t="str">
        <f t="shared" si="31"/>
        <v/>
      </c>
      <c r="O223" s="40" t="str">
        <f t="shared" si="32"/>
        <v/>
      </c>
      <c r="P223" s="40" t="str">
        <f t="shared" si="33"/>
        <v/>
      </c>
    </row>
    <row r="224" spans="8:16" ht="12.75" customHeight="1" x14ac:dyDescent="0.2">
      <c r="H224" s="52" t="e">
        <f t="shared" si="28"/>
        <v>#VALUE!</v>
      </c>
      <c r="I224" s="37" t="str">
        <f t="shared" si="34"/>
        <v/>
      </c>
      <c r="J224" s="38" t="str">
        <f t="shared" si="35"/>
        <v/>
      </c>
      <c r="K224" s="53">
        <f t="shared" si="29"/>
        <v>0</v>
      </c>
      <c r="L224" s="39" t="str">
        <f t="shared" si="30"/>
        <v/>
      </c>
      <c r="M224" s="40" t="str">
        <f t="shared" si="27"/>
        <v/>
      </c>
      <c r="N224" s="40" t="str">
        <f t="shared" si="31"/>
        <v/>
      </c>
      <c r="O224" s="40" t="str">
        <f t="shared" si="32"/>
        <v/>
      </c>
      <c r="P224" s="40" t="str">
        <f t="shared" si="33"/>
        <v/>
      </c>
    </row>
    <row r="225" spans="8:16" ht="12.75" customHeight="1" x14ac:dyDescent="0.2">
      <c r="H225" s="52" t="e">
        <f t="shared" si="28"/>
        <v>#VALUE!</v>
      </c>
      <c r="I225" s="37" t="str">
        <f t="shared" si="34"/>
        <v/>
      </c>
      <c r="J225" s="38" t="str">
        <f t="shared" si="35"/>
        <v/>
      </c>
      <c r="K225" s="53">
        <f t="shared" si="29"/>
        <v>0</v>
      </c>
      <c r="L225" s="39" t="str">
        <f t="shared" si="30"/>
        <v/>
      </c>
      <c r="M225" s="40" t="str">
        <f t="shared" si="27"/>
        <v/>
      </c>
      <c r="N225" s="40" t="str">
        <f t="shared" si="31"/>
        <v/>
      </c>
      <c r="O225" s="40" t="str">
        <f t="shared" si="32"/>
        <v/>
      </c>
      <c r="P225" s="40" t="str">
        <f t="shared" si="33"/>
        <v/>
      </c>
    </row>
    <row r="226" spans="8:16" ht="12.75" customHeight="1" x14ac:dyDescent="0.2">
      <c r="H226" s="52" t="e">
        <f t="shared" si="28"/>
        <v>#VALUE!</v>
      </c>
      <c r="I226" s="37" t="str">
        <f t="shared" si="34"/>
        <v/>
      </c>
      <c r="J226" s="38" t="str">
        <f t="shared" si="35"/>
        <v/>
      </c>
      <c r="K226" s="53">
        <f t="shared" si="29"/>
        <v>0</v>
      </c>
      <c r="L226" s="39" t="str">
        <f t="shared" si="30"/>
        <v/>
      </c>
      <c r="M226" s="40" t="str">
        <f t="shared" si="27"/>
        <v/>
      </c>
      <c r="N226" s="40" t="str">
        <f t="shared" si="31"/>
        <v/>
      </c>
      <c r="O226" s="40" t="str">
        <f t="shared" si="32"/>
        <v/>
      </c>
      <c r="P226" s="40" t="str">
        <f t="shared" si="33"/>
        <v/>
      </c>
    </row>
    <row r="227" spans="8:16" ht="12.75" customHeight="1" x14ac:dyDescent="0.2">
      <c r="H227" s="52" t="e">
        <f t="shared" si="28"/>
        <v>#VALUE!</v>
      </c>
      <c r="I227" s="37" t="str">
        <f t="shared" si="34"/>
        <v/>
      </c>
      <c r="J227" s="38" t="str">
        <f t="shared" si="35"/>
        <v/>
      </c>
      <c r="K227" s="53">
        <f t="shared" si="29"/>
        <v>0</v>
      </c>
      <c r="L227" s="39" t="str">
        <f t="shared" si="30"/>
        <v/>
      </c>
      <c r="M227" s="40" t="str">
        <f t="shared" si="27"/>
        <v/>
      </c>
      <c r="N227" s="40" t="str">
        <f t="shared" si="31"/>
        <v/>
      </c>
      <c r="O227" s="40" t="str">
        <f t="shared" si="32"/>
        <v/>
      </c>
      <c r="P227" s="40" t="str">
        <f t="shared" si="33"/>
        <v/>
      </c>
    </row>
    <row r="228" spans="8:16" ht="12.75" customHeight="1" x14ac:dyDescent="0.2">
      <c r="H228" s="52" t="e">
        <f t="shared" si="28"/>
        <v>#VALUE!</v>
      </c>
      <c r="I228" s="37" t="str">
        <f t="shared" si="34"/>
        <v/>
      </c>
      <c r="J228" s="38" t="str">
        <f t="shared" si="35"/>
        <v/>
      </c>
      <c r="K228" s="53">
        <f t="shared" si="29"/>
        <v>0</v>
      </c>
      <c r="L228" s="39" t="str">
        <f t="shared" si="30"/>
        <v/>
      </c>
      <c r="M228" s="40" t="str">
        <f t="shared" si="27"/>
        <v/>
      </c>
      <c r="N228" s="40" t="str">
        <f t="shared" si="31"/>
        <v/>
      </c>
      <c r="O228" s="40" t="str">
        <f t="shared" si="32"/>
        <v/>
      </c>
      <c r="P228" s="40" t="str">
        <f t="shared" si="33"/>
        <v/>
      </c>
    </row>
    <row r="229" spans="8:16" ht="12.75" customHeight="1" x14ac:dyDescent="0.2">
      <c r="H229" s="52" t="e">
        <f t="shared" si="28"/>
        <v>#VALUE!</v>
      </c>
      <c r="I229" s="37" t="str">
        <f t="shared" si="34"/>
        <v/>
      </c>
      <c r="J229" s="38" t="str">
        <f t="shared" si="35"/>
        <v/>
      </c>
      <c r="K229" s="53">
        <f t="shared" si="29"/>
        <v>0</v>
      </c>
      <c r="L229" s="39" t="str">
        <f t="shared" si="30"/>
        <v/>
      </c>
      <c r="M229" s="40" t="str">
        <f t="shared" si="27"/>
        <v/>
      </c>
      <c r="N229" s="40" t="str">
        <f t="shared" si="31"/>
        <v/>
      </c>
      <c r="O229" s="40" t="str">
        <f t="shared" si="32"/>
        <v/>
      </c>
      <c r="P229" s="40" t="str">
        <f t="shared" si="33"/>
        <v/>
      </c>
    </row>
    <row r="230" spans="8:16" ht="12.75" customHeight="1" x14ac:dyDescent="0.2">
      <c r="H230" s="52" t="e">
        <f t="shared" si="28"/>
        <v>#VALUE!</v>
      </c>
      <c r="I230" s="37" t="str">
        <f t="shared" si="34"/>
        <v/>
      </c>
      <c r="J230" s="38" t="str">
        <f t="shared" si="35"/>
        <v/>
      </c>
      <c r="K230" s="53">
        <f t="shared" si="29"/>
        <v>0</v>
      </c>
      <c r="L230" s="39" t="str">
        <f t="shared" si="30"/>
        <v/>
      </c>
      <c r="M230" s="40" t="str">
        <f t="shared" si="27"/>
        <v/>
      </c>
      <c r="N230" s="40" t="str">
        <f t="shared" si="31"/>
        <v/>
      </c>
      <c r="O230" s="40" t="str">
        <f t="shared" si="32"/>
        <v/>
      </c>
      <c r="P230" s="40" t="str">
        <f t="shared" si="33"/>
        <v/>
      </c>
    </row>
    <row r="231" spans="8:16" ht="12.75" customHeight="1" x14ac:dyDescent="0.2">
      <c r="H231" s="52" t="e">
        <f t="shared" si="28"/>
        <v>#VALUE!</v>
      </c>
      <c r="I231" s="37" t="str">
        <f t="shared" si="34"/>
        <v/>
      </c>
      <c r="J231" s="38" t="str">
        <f t="shared" si="35"/>
        <v/>
      </c>
      <c r="K231" s="53">
        <f t="shared" si="29"/>
        <v>0</v>
      </c>
      <c r="L231" s="39" t="str">
        <f t="shared" si="30"/>
        <v/>
      </c>
      <c r="M231" s="40" t="str">
        <f t="shared" si="27"/>
        <v/>
      </c>
      <c r="N231" s="40" t="str">
        <f t="shared" si="31"/>
        <v/>
      </c>
      <c r="O231" s="40" t="str">
        <f t="shared" si="32"/>
        <v/>
      </c>
      <c r="P231" s="40" t="str">
        <f t="shared" si="33"/>
        <v/>
      </c>
    </row>
    <row r="232" spans="8:16" ht="12.75" customHeight="1" x14ac:dyDescent="0.2">
      <c r="H232" s="52" t="e">
        <f t="shared" si="28"/>
        <v>#VALUE!</v>
      </c>
      <c r="I232" s="37" t="str">
        <f t="shared" si="34"/>
        <v/>
      </c>
      <c r="J232" s="38" t="str">
        <f t="shared" si="35"/>
        <v/>
      </c>
      <c r="K232" s="53">
        <f t="shared" si="29"/>
        <v>0</v>
      </c>
      <c r="L232" s="39" t="str">
        <f t="shared" si="30"/>
        <v/>
      </c>
      <c r="M232" s="40" t="str">
        <f t="shared" si="27"/>
        <v/>
      </c>
      <c r="N232" s="40" t="str">
        <f t="shared" si="31"/>
        <v/>
      </c>
      <c r="O232" s="40" t="str">
        <f t="shared" si="32"/>
        <v/>
      </c>
      <c r="P232" s="40" t="str">
        <f t="shared" si="33"/>
        <v/>
      </c>
    </row>
    <row r="233" spans="8:16" ht="12.75" customHeight="1" x14ac:dyDescent="0.2">
      <c r="H233" s="52" t="e">
        <f t="shared" si="28"/>
        <v>#VALUE!</v>
      </c>
      <c r="I233" s="37" t="str">
        <f t="shared" si="34"/>
        <v/>
      </c>
      <c r="J233" s="38" t="str">
        <f t="shared" si="35"/>
        <v/>
      </c>
      <c r="K233" s="53">
        <f t="shared" si="29"/>
        <v>0</v>
      </c>
      <c r="L233" s="39" t="str">
        <f t="shared" si="30"/>
        <v/>
      </c>
      <c r="M233" s="40" t="str">
        <f t="shared" si="27"/>
        <v/>
      </c>
      <c r="N233" s="40" t="str">
        <f t="shared" si="31"/>
        <v/>
      </c>
      <c r="O233" s="40" t="str">
        <f t="shared" si="32"/>
        <v/>
      </c>
      <c r="P233" s="40" t="str">
        <f t="shared" si="33"/>
        <v/>
      </c>
    </row>
    <row r="234" spans="8:16" ht="12.75" customHeight="1" x14ac:dyDescent="0.2">
      <c r="H234" s="52" t="e">
        <f t="shared" si="28"/>
        <v>#VALUE!</v>
      </c>
      <c r="I234" s="37" t="str">
        <f t="shared" si="34"/>
        <v/>
      </c>
      <c r="J234" s="38" t="str">
        <f t="shared" si="35"/>
        <v/>
      </c>
      <c r="K234" s="53">
        <f t="shared" si="29"/>
        <v>0</v>
      </c>
      <c r="L234" s="39" t="str">
        <f t="shared" si="30"/>
        <v/>
      </c>
      <c r="M234" s="40" t="str">
        <f t="shared" si="27"/>
        <v/>
      </c>
      <c r="N234" s="40" t="str">
        <f t="shared" si="31"/>
        <v/>
      </c>
      <c r="O234" s="40" t="str">
        <f t="shared" si="32"/>
        <v/>
      </c>
      <c r="P234" s="40" t="str">
        <f t="shared" si="33"/>
        <v/>
      </c>
    </row>
    <row r="235" spans="8:16" ht="12.75" customHeight="1" x14ac:dyDescent="0.2">
      <c r="H235" s="52" t="e">
        <f t="shared" si="28"/>
        <v>#VALUE!</v>
      </c>
      <c r="I235" s="37" t="str">
        <f t="shared" si="34"/>
        <v/>
      </c>
      <c r="J235" s="38" t="str">
        <f t="shared" si="35"/>
        <v/>
      </c>
      <c r="K235" s="53">
        <f t="shared" si="29"/>
        <v>0</v>
      </c>
      <c r="L235" s="39" t="str">
        <f t="shared" si="30"/>
        <v/>
      </c>
      <c r="M235" s="40" t="str">
        <f t="shared" si="27"/>
        <v/>
      </c>
      <c r="N235" s="40" t="str">
        <f t="shared" si="31"/>
        <v/>
      </c>
      <c r="O235" s="40" t="str">
        <f t="shared" si="32"/>
        <v/>
      </c>
      <c r="P235" s="40" t="str">
        <f t="shared" si="33"/>
        <v/>
      </c>
    </row>
    <row r="236" spans="8:16" ht="12.75" customHeight="1" x14ac:dyDescent="0.2">
      <c r="H236" s="52" t="e">
        <f t="shared" si="28"/>
        <v>#VALUE!</v>
      </c>
      <c r="I236" s="37" t="str">
        <f t="shared" si="34"/>
        <v/>
      </c>
      <c r="J236" s="38" t="str">
        <f t="shared" si="35"/>
        <v/>
      </c>
      <c r="K236" s="53">
        <f t="shared" si="29"/>
        <v>0</v>
      </c>
      <c r="L236" s="39" t="str">
        <f t="shared" si="30"/>
        <v/>
      </c>
      <c r="M236" s="40" t="str">
        <f t="shared" si="27"/>
        <v/>
      </c>
      <c r="N236" s="40" t="str">
        <f t="shared" si="31"/>
        <v/>
      </c>
      <c r="O236" s="40" t="str">
        <f t="shared" si="32"/>
        <v/>
      </c>
      <c r="P236" s="40" t="str">
        <f t="shared" si="33"/>
        <v/>
      </c>
    </row>
    <row r="237" spans="8:16" ht="12.75" customHeight="1" x14ac:dyDescent="0.2">
      <c r="H237" s="52" t="e">
        <f t="shared" si="28"/>
        <v>#VALUE!</v>
      </c>
      <c r="I237" s="37" t="str">
        <f t="shared" si="34"/>
        <v/>
      </c>
      <c r="J237" s="38" t="str">
        <f t="shared" si="35"/>
        <v/>
      </c>
      <c r="K237" s="53">
        <f t="shared" si="29"/>
        <v>0</v>
      </c>
      <c r="L237" s="39" t="str">
        <f t="shared" si="30"/>
        <v/>
      </c>
      <c r="M237" s="40" t="str">
        <f t="shared" si="27"/>
        <v/>
      </c>
      <c r="N237" s="40" t="str">
        <f t="shared" si="31"/>
        <v/>
      </c>
      <c r="O237" s="40" t="str">
        <f t="shared" si="32"/>
        <v/>
      </c>
      <c r="P237" s="40" t="str">
        <f t="shared" si="33"/>
        <v/>
      </c>
    </row>
    <row r="238" spans="8:16" ht="12.75" customHeight="1" x14ac:dyDescent="0.2">
      <c r="H238" s="52" t="e">
        <f t="shared" si="28"/>
        <v>#VALUE!</v>
      </c>
      <c r="I238" s="37" t="str">
        <f t="shared" si="34"/>
        <v/>
      </c>
      <c r="J238" s="38" t="str">
        <f t="shared" si="35"/>
        <v/>
      </c>
      <c r="K238" s="53">
        <f t="shared" si="29"/>
        <v>0</v>
      </c>
      <c r="L238" s="39" t="str">
        <f t="shared" si="30"/>
        <v/>
      </c>
      <c r="M238" s="40" t="str">
        <f t="shared" si="27"/>
        <v/>
      </c>
      <c r="N238" s="40" t="str">
        <f t="shared" si="31"/>
        <v/>
      </c>
      <c r="O238" s="40" t="str">
        <f t="shared" si="32"/>
        <v/>
      </c>
      <c r="P238" s="40" t="str">
        <f t="shared" si="33"/>
        <v/>
      </c>
    </row>
    <row r="239" spans="8:16" ht="12.75" customHeight="1" x14ac:dyDescent="0.2">
      <c r="H239" s="52" t="e">
        <f t="shared" si="28"/>
        <v>#VALUE!</v>
      </c>
      <c r="I239" s="37" t="str">
        <f t="shared" si="34"/>
        <v/>
      </c>
      <c r="J239" s="38" t="str">
        <f t="shared" si="35"/>
        <v/>
      </c>
      <c r="K239" s="53">
        <f t="shared" si="29"/>
        <v>0</v>
      </c>
      <c r="L239" s="39" t="str">
        <f t="shared" si="30"/>
        <v/>
      </c>
      <c r="M239" s="40" t="str">
        <f t="shared" si="27"/>
        <v/>
      </c>
      <c r="N239" s="40" t="str">
        <f t="shared" si="31"/>
        <v/>
      </c>
      <c r="O239" s="40" t="str">
        <f t="shared" si="32"/>
        <v/>
      </c>
      <c r="P239" s="40" t="str">
        <f t="shared" si="33"/>
        <v/>
      </c>
    </row>
    <row r="240" spans="8:16" ht="12.75" customHeight="1" x14ac:dyDescent="0.2">
      <c r="H240" s="52" t="e">
        <f t="shared" si="28"/>
        <v>#VALUE!</v>
      </c>
      <c r="I240" s="37" t="str">
        <f t="shared" si="34"/>
        <v/>
      </c>
      <c r="J240" s="38" t="str">
        <f t="shared" si="35"/>
        <v/>
      </c>
      <c r="K240" s="53">
        <f t="shared" si="29"/>
        <v>0</v>
      </c>
      <c r="L240" s="39" t="str">
        <f t="shared" si="30"/>
        <v/>
      </c>
      <c r="M240" s="40" t="str">
        <f t="shared" si="27"/>
        <v/>
      </c>
      <c r="N240" s="40" t="str">
        <f t="shared" si="31"/>
        <v/>
      </c>
      <c r="O240" s="40" t="str">
        <f t="shared" si="32"/>
        <v/>
      </c>
      <c r="P240" s="40" t="str">
        <f t="shared" si="33"/>
        <v/>
      </c>
    </row>
    <row r="241" spans="8:16" ht="12.75" customHeight="1" x14ac:dyDescent="0.2">
      <c r="H241" s="52" t="e">
        <f t="shared" si="28"/>
        <v>#VALUE!</v>
      </c>
      <c r="I241" s="37" t="str">
        <f t="shared" si="34"/>
        <v/>
      </c>
      <c r="J241" s="38" t="str">
        <f t="shared" si="35"/>
        <v/>
      </c>
      <c r="K241" s="53">
        <f t="shared" si="29"/>
        <v>0</v>
      </c>
      <c r="L241" s="39" t="str">
        <f t="shared" si="30"/>
        <v/>
      </c>
      <c r="M241" s="40" t="str">
        <f t="shared" si="27"/>
        <v/>
      </c>
      <c r="N241" s="40" t="str">
        <f t="shared" si="31"/>
        <v/>
      </c>
      <c r="O241" s="40" t="str">
        <f t="shared" si="32"/>
        <v/>
      </c>
      <c r="P241" s="40" t="str">
        <f t="shared" si="33"/>
        <v/>
      </c>
    </row>
    <row r="242" spans="8:16" ht="12.75" customHeight="1" x14ac:dyDescent="0.2">
      <c r="H242" s="52" t="e">
        <f t="shared" si="28"/>
        <v>#VALUE!</v>
      </c>
      <c r="I242" s="37" t="str">
        <f t="shared" si="34"/>
        <v/>
      </c>
      <c r="J242" s="38" t="str">
        <f t="shared" si="35"/>
        <v/>
      </c>
      <c r="K242" s="53">
        <f t="shared" si="29"/>
        <v>0</v>
      </c>
      <c r="L242" s="39" t="str">
        <f t="shared" si="30"/>
        <v/>
      </c>
      <c r="M242" s="40" t="str">
        <f t="shared" si="27"/>
        <v/>
      </c>
      <c r="N242" s="40" t="str">
        <f t="shared" si="31"/>
        <v/>
      </c>
      <c r="O242" s="40" t="str">
        <f t="shared" si="32"/>
        <v/>
      </c>
      <c r="P242" s="40" t="str">
        <f t="shared" si="33"/>
        <v/>
      </c>
    </row>
    <row r="243" spans="8:16" ht="12.75" customHeight="1" x14ac:dyDescent="0.2">
      <c r="H243" s="52" t="e">
        <f t="shared" si="28"/>
        <v>#VALUE!</v>
      </c>
      <c r="I243" s="37" t="str">
        <f t="shared" si="34"/>
        <v/>
      </c>
      <c r="J243" s="38" t="str">
        <f t="shared" si="35"/>
        <v/>
      </c>
      <c r="K243" s="53">
        <f t="shared" si="29"/>
        <v>0</v>
      </c>
      <c r="L243" s="39" t="str">
        <f t="shared" si="30"/>
        <v/>
      </c>
      <c r="M243" s="40" t="str">
        <f t="shared" si="27"/>
        <v/>
      </c>
      <c r="N243" s="40" t="str">
        <f t="shared" si="31"/>
        <v/>
      </c>
      <c r="O243" s="40" t="str">
        <f t="shared" si="32"/>
        <v/>
      </c>
      <c r="P243" s="40" t="str">
        <f t="shared" si="33"/>
        <v/>
      </c>
    </row>
    <row r="244" spans="8:16" ht="12.75" customHeight="1" x14ac:dyDescent="0.2">
      <c r="H244" s="52" t="e">
        <f t="shared" si="28"/>
        <v>#VALUE!</v>
      </c>
      <c r="I244" s="37" t="str">
        <f t="shared" si="34"/>
        <v/>
      </c>
      <c r="J244" s="38" t="str">
        <f t="shared" si="35"/>
        <v/>
      </c>
      <c r="K244" s="53">
        <f t="shared" si="29"/>
        <v>0</v>
      </c>
      <c r="L244" s="39" t="str">
        <f t="shared" si="30"/>
        <v/>
      </c>
      <c r="M244" s="40" t="str">
        <f t="shared" si="27"/>
        <v/>
      </c>
      <c r="N244" s="40" t="str">
        <f t="shared" si="31"/>
        <v/>
      </c>
      <c r="O244" s="40" t="str">
        <f t="shared" si="32"/>
        <v/>
      </c>
      <c r="P244" s="40" t="str">
        <f t="shared" si="33"/>
        <v/>
      </c>
    </row>
    <row r="245" spans="8:16" ht="12.75" customHeight="1" x14ac:dyDescent="0.2">
      <c r="H245" s="52" t="e">
        <f t="shared" si="28"/>
        <v>#VALUE!</v>
      </c>
      <c r="I245" s="37" t="str">
        <f t="shared" si="34"/>
        <v/>
      </c>
      <c r="J245" s="38" t="str">
        <f t="shared" si="35"/>
        <v/>
      </c>
      <c r="K245" s="53">
        <f t="shared" si="29"/>
        <v>0</v>
      </c>
      <c r="L245" s="39" t="str">
        <f t="shared" si="30"/>
        <v/>
      </c>
      <c r="M245" s="40" t="str">
        <f t="shared" si="27"/>
        <v/>
      </c>
      <c r="N245" s="40" t="str">
        <f t="shared" si="31"/>
        <v/>
      </c>
      <c r="O245" s="40" t="str">
        <f t="shared" si="32"/>
        <v/>
      </c>
      <c r="P245" s="40" t="str">
        <f t="shared" si="33"/>
        <v/>
      </c>
    </row>
    <row r="246" spans="8:16" ht="12.75" customHeight="1" x14ac:dyDescent="0.2">
      <c r="H246" s="52" t="e">
        <f t="shared" si="28"/>
        <v>#VALUE!</v>
      </c>
      <c r="I246" s="37" t="str">
        <f t="shared" si="34"/>
        <v/>
      </c>
      <c r="J246" s="38" t="str">
        <f t="shared" si="35"/>
        <v/>
      </c>
      <c r="K246" s="53">
        <f t="shared" si="29"/>
        <v>0</v>
      </c>
      <c r="L246" s="39" t="str">
        <f t="shared" si="30"/>
        <v/>
      </c>
      <c r="M246" s="40" t="str">
        <f t="shared" si="27"/>
        <v/>
      </c>
      <c r="N246" s="40" t="str">
        <f t="shared" si="31"/>
        <v/>
      </c>
      <c r="O246" s="40" t="str">
        <f t="shared" si="32"/>
        <v/>
      </c>
      <c r="P246" s="40" t="str">
        <f t="shared" si="33"/>
        <v/>
      </c>
    </row>
    <row r="247" spans="8:16" ht="12.75" customHeight="1" x14ac:dyDescent="0.2">
      <c r="H247" s="52" t="e">
        <f t="shared" si="28"/>
        <v>#VALUE!</v>
      </c>
      <c r="I247" s="37" t="str">
        <f t="shared" si="34"/>
        <v/>
      </c>
      <c r="J247" s="38" t="str">
        <f t="shared" si="35"/>
        <v/>
      </c>
      <c r="K247" s="53">
        <f t="shared" si="29"/>
        <v>0</v>
      </c>
      <c r="L247" s="39" t="str">
        <f t="shared" si="30"/>
        <v/>
      </c>
      <c r="M247" s="40" t="str">
        <f t="shared" si="27"/>
        <v/>
      </c>
      <c r="N247" s="40" t="str">
        <f t="shared" si="31"/>
        <v/>
      </c>
      <c r="O247" s="40" t="str">
        <f t="shared" si="32"/>
        <v/>
      </c>
      <c r="P247" s="40" t="str">
        <f t="shared" si="33"/>
        <v/>
      </c>
    </row>
    <row r="248" spans="8:16" ht="12.75" customHeight="1" x14ac:dyDescent="0.2">
      <c r="H248" s="52" t="e">
        <f t="shared" si="28"/>
        <v>#VALUE!</v>
      </c>
      <c r="I248" s="37" t="str">
        <f t="shared" si="34"/>
        <v/>
      </c>
      <c r="J248" s="38" t="str">
        <f t="shared" si="35"/>
        <v/>
      </c>
      <c r="K248" s="53">
        <f t="shared" si="29"/>
        <v>0</v>
      </c>
      <c r="L248" s="39" t="str">
        <f t="shared" si="30"/>
        <v/>
      </c>
      <c r="M248" s="40" t="str">
        <f t="shared" si="27"/>
        <v/>
      </c>
      <c r="N248" s="40" t="str">
        <f t="shared" si="31"/>
        <v/>
      </c>
      <c r="O248" s="40" t="str">
        <f t="shared" si="32"/>
        <v/>
      </c>
      <c r="P248" s="40" t="str">
        <f t="shared" si="33"/>
        <v/>
      </c>
    </row>
    <row r="249" spans="8:16" ht="12.75" customHeight="1" x14ac:dyDescent="0.2">
      <c r="H249" s="52" t="e">
        <f t="shared" si="28"/>
        <v>#VALUE!</v>
      </c>
      <c r="I249" s="37" t="str">
        <f t="shared" si="34"/>
        <v/>
      </c>
      <c r="J249" s="38" t="str">
        <f t="shared" si="35"/>
        <v/>
      </c>
      <c r="K249" s="53">
        <f t="shared" si="29"/>
        <v>0</v>
      </c>
      <c r="L249" s="39" t="str">
        <f t="shared" si="30"/>
        <v/>
      </c>
      <c r="M249" s="40" t="str">
        <f t="shared" si="27"/>
        <v/>
      </c>
      <c r="N249" s="40" t="str">
        <f t="shared" si="31"/>
        <v/>
      </c>
      <c r="O249" s="40" t="str">
        <f t="shared" si="32"/>
        <v/>
      </c>
      <c r="P249" s="40" t="str">
        <f t="shared" si="33"/>
        <v/>
      </c>
    </row>
    <row r="250" spans="8:16" ht="12.75" customHeight="1" x14ac:dyDescent="0.2">
      <c r="H250" s="52" t="e">
        <f t="shared" si="28"/>
        <v>#VALUE!</v>
      </c>
      <c r="I250" s="37" t="str">
        <f t="shared" si="34"/>
        <v/>
      </c>
      <c r="J250" s="38" t="str">
        <f t="shared" si="35"/>
        <v/>
      </c>
      <c r="K250" s="53">
        <f t="shared" si="29"/>
        <v>0</v>
      </c>
      <c r="L250" s="39" t="str">
        <f t="shared" si="30"/>
        <v/>
      </c>
      <c r="M250" s="40" t="str">
        <f t="shared" si="27"/>
        <v/>
      </c>
      <c r="N250" s="40" t="str">
        <f t="shared" si="31"/>
        <v/>
      </c>
      <c r="O250" s="40" t="str">
        <f t="shared" si="32"/>
        <v/>
      </c>
      <c r="P250" s="40" t="str">
        <f t="shared" si="33"/>
        <v/>
      </c>
    </row>
    <row r="251" spans="8:16" ht="12.75" customHeight="1" x14ac:dyDescent="0.2">
      <c r="H251" s="52" t="e">
        <f t="shared" si="28"/>
        <v>#VALUE!</v>
      </c>
      <c r="I251" s="37" t="str">
        <f t="shared" si="34"/>
        <v/>
      </c>
      <c r="J251" s="38" t="str">
        <f t="shared" si="35"/>
        <v/>
      </c>
      <c r="K251" s="53">
        <f t="shared" si="29"/>
        <v>0</v>
      </c>
      <c r="L251" s="39" t="str">
        <f t="shared" si="30"/>
        <v/>
      </c>
      <c r="M251" s="40" t="str">
        <f t="shared" si="27"/>
        <v/>
      </c>
      <c r="N251" s="40" t="str">
        <f t="shared" si="31"/>
        <v/>
      </c>
      <c r="O251" s="40" t="str">
        <f t="shared" si="32"/>
        <v/>
      </c>
      <c r="P251" s="40" t="str">
        <f t="shared" si="33"/>
        <v/>
      </c>
    </row>
    <row r="252" spans="8:16" ht="12.75" customHeight="1" x14ac:dyDescent="0.2">
      <c r="H252" s="52" t="e">
        <f t="shared" si="28"/>
        <v>#VALUE!</v>
      </c>
      <c r="I252" s="37" t="str">
        <f t="shared" si="34"/>
        <v/>
      </c>
      <c r="J252" s="38" t="str">
        <f t="shared" si="35"/>
        <v/>
      </c>
      <c r="K252" s="53">
        <f t="shared" si="29"/>
        <v>0</v>
      </c>
      <c r="L252" s="39" t="str">
        <f t="shared" si="30"/>
        <v/>
      </c>
      <c r="M252" s="40" t="str">
        <f t="shared" si="27"/>
        <v/>
      </c>
      <c r="N252" s="40" t="str">
        <f t="shared" si="31"/>
        <v/>
      </c>
      <c r="O252" s="40" t="str">
        <f t="shared" si="32"/>
        <v/>
      </c>
      <c r="P252" s="40" t="str">
        <f t="shared" si="33"/>
        <v/>
      </c>
    </row>
    <row r="253" spans="8:16" ht="12.75" customHeight="1" x14ac:dyDescent="0.2">
      <c r="H253" s="52" t="e">
        <f t="shared" si="28"/>
        <v>#VALUE!</v>
      </c>
      <c r="I253" s="37" t="str">
        <f t="shared" si="34"/>
        <v/>
      </c>
      <c r="J253" s="38" t="str">
        <f t="shared" si="35"/>
        <v/>
      </c>
      <c r="K253" s="53">
        <f t="shared" si="29"/>
        <v>0</v>
      </c>
      <c r="L253" s="39" t="str">
        <f t="shared" si="30"/>
        <v/>
      </c>
      <c r="M253" s="40" t="str">
        <f t="shared" si="27"/>
        <v/>
      </c>
      <c r="N253" s="40" t="str">
        <f t="shared" si="31"/>
        <v/>
      </c>
      <c r="O253" s="40" t="str">
        <f t="shared" si="32"/>
        <v/>
      </c>
      <c r="P253" s="40" t="str">
        <f t="shared" si="33"/>
        <v/>
      </c>
    </row>
    <row r="254" spans="8:16" ht="12.75" customHeight="1" x14ac:dyDescent="0.2">
      <c r="H254" s="52" t="e">
        <f t="shared" si="28"/>
        <v>#VALUE!</v>
      </c>
      <c r="I254" s="37" t="str">
        <f t="shared" si="34"/>
        <v/>
      </c>
      <c r="J254" s="38" t="str">
        <f t="shared" si="35"/>
        <v/>
      </c>
      <c r="K254" s="53">
        <f t="shared" si="29"/>
        <v>0</v>
      </c>
      <c r="L254" s="39" t="str">
        <f t="shared" si="30"/>
        <v/>
      </c>
      <c r="M254" s="40" t="str">
        <f t="shared" si="27"/>
        <v/>
      </c>
      <c r="N254" s="40" t="str">
        <f t="shared" si="31"/>
        <v/>
      </c>
      <c r="O254" s="40" t="str">
        <f t="shared" si="32"/>
        <v/>
      </c>
      <c r="P254" s="40" t="str">
        <f t="shared" si="33"/>
        <v/>
      </c>
    </row>
    <row r="255" spans="8:16" ht="12.75" customHeight="1" x14ac:dyDescent="0.2">
      <c r="H255" s="52" t="e">
        <f t="shared" si="28"/>
        <v>#VALUE!</v>
      </c>
      <c r="I255" s="37" t="str">
        <f t="shared" si="34"/>
        <v/>
      </c>
      <c r="J255" s="38" t="str">
        <f t="shared" si="35"/>
        <v/>
      </c>
      <c r="K255" s="53">
        <f t="shared" si="29"/>
        <v>0</v>
      </c>
      <c r="L255" s="39" t="str">
        <f t="shared" si="30"/>
        <v/>
      </c>
      <c r="M255" s="40" t="str">
        <f t="shared" si="27"/>
        <v/>
      </c>
      <c r="N255" s="40" t="str">
        <f t="shared" si="31"/>
        <v/>
      </c>
      <c r="O255" s="40" t="str">
        <f t="shared" si="32"/>
        <v/>
      </c>
      <c r="P255" s="40" t="str">
        <f t="shared" si="33"/>
        <v/>
      </c>
    </row>
    <row r="256" spans="8:16" ht="12.75" customHeight="1" x14ac:dyDescent="0.2">
      <c r="H256" s="52" t="e">
        <f t="shared" si="28"/>
        <v>#VALUE!</v>
      </c>
      <c r="I256" s="37" t="str">
        <f t="shared" si="34"/>
        <v/>
      </c>
      <c r="J256" s="38" t="str">
        <f t="shared" si="35"/>
        <v/>
      </c>
      <c r="K256" s="53">
        <f t="shared" si="29"/>
        <v>0</v>
      </c>
      <c r="L256" s="39" t="str">
        <f t="shared" si="30"/>
        <v/>
      </c>
      <c r="M256" s="40" t="str">
        <f t="shared" si="27"/>
        <v/>
      </c>
      <c r="N256" s="40" t="str">
        <f t="shared" si="31"/>
        <v/>
      </c>
      <c r="O256" s="40" t="str">
        <f t="shared" si="32"/>
        <v/>
      </c>
      <c r="P256" s="40" t="str">
        <f t="shared" si="33"/>
        <v/>
      </c>
    </row>
    <row r="257" spans="8:16" ht="12.75" customHeight="1" x14ac:dyDescent="0.2">
      <c r="H257" s="52" t="e">
        <f t="shared" si="28"/>
        <v>#VALUE!</v>
      </c>
      <c r="I257" s="37" t="str">
        <f t="shared" si="34"/>
        <v/>
      </c>
      <c r="J257" s="38" t="str">
        <f t="shared" si="35"/>
        <v/>
      </c>
      <c r="K257" s="53">
        <f t="shared" si="29"/>
        <v>0</v>
      </c>
      <c r="L257" s="39" t="str">
        <f t="shared" si="30"/>
        <v/>
      </c>
      <c r="M257" s="40" t="str">
        <f t="shared" si="27"/>
        <v/>
      </c>
      <c r="N257" s="40" t="str">
        <f t="shared" si="31"/>
        <v/>
      </c>
      <c r="O257" s="40" t="str">
        <f t="shared" si="32"/>
        <v/>
      </c>
      <c r="P257" s="40" t="str">
        <f t="shared" si="33"/>
        <v/>
      </c>
    </row>
    <row r="258" spans="8:16" ht="12.75" customHeight="1" x14ac:dyDescent="0.2">
      <c r="I258" s="37" t="str">
        <f t="shared" si="34"/>
        <v/>
      </c>
      <c r="J258" s="38" t="str">
        <f t="shared" si="35"/>
        <v/>
      </c>
      <c r="K258" s="53">
        <f t="shared" si="29"/>
        <v>0</v>
      </c>
      <c r="L258" s="39" t="str">
        <f t="shared" si="30"/>
        <v/>
      </c>
      <c r="M258" s="40" t="str">
        <f t="shared" si="27"/>
        <v/>
      </c>
      <c r="N258" s="40" t="str">
        <f t="shared" si="31"/>
        <v/>
      </c>
      <c r="O258" s="40" t="str">
        <f t="shared" si="32"/>
        <v/>
      </c>
      <c r="P258" s="40" t="str">
        <f t="shared" si="33"/>
        <v/>
      </c>
    </row>
    <row r="259" spans="8:16" ht="12.75" customHeight="1" x14ac:dyDescent="0.2">
      <c r="I259" s="37" t="str">
        <f t="shared" si="34"/>
        <v/>
      </c>
      <c r="J259" s="38" t="str">
        <f t="shared" si="35"/>
        <v/>
      </c>
      <c r="K259" s="53">
        <f t="shared" si="29"/>
        <v>0</v>
      </c>
      <c r="L259" s="39" t="str">
        <f t="shared" si="30"/>
        <v/>
      </c>
      <c r="M259" s="40" t="str">
        <f t="shared" si="27"/>
        <v/>
      </c>
      <c r="N259" s="40" t="str">
        <f t="shared" si="31"/>
        <v/>
      </c>
      <c r="O259" s="40" t="str">
        <f t="shared" si="32"/>
        <v/>
      </c>
      <c r="P259" s="40" t="str">
        <f t="shared" si="33"/>
        <v/>
      </c>
    </row>
    <row r="260" spans="8:16" ht="12.75" customHeight="1" x14ac:dyDescent="0.2">
      <c r="I260" s="37" t="str">
        <f t="shared" si="34"/>
        <v/>
      </c>
      <c r="J260" s="38" t="str">
        <f t="shared" si="35"/>
        <v/>
      </c>
      <c r="K260" s="53">
        <f t="shared" si="29"/>
        <v>0</v>
      </c>
      <c r="L260" s="39" t="str">
        <f t="shared" si="30"/>
        <v/>
      </c>
      <c r="M260" s="40" t="str">
        <f t="shared" si="27"/>
        <v/>
      </c>
      <c r="N260" s="40" t="str">
        <f t="shared" si="31"/>
        <v/>
      </c>
      <c r="O260" s="40" t="str">
        <f t="shared" si="32"/>
        <v/>
      </c>
      <c r="P260" s="40" t="str">
        <f t="shared" si="33"/>
        <v/>
      </c>
    </row>
    <row r="261" spans="8:16" ht="12.75" customHeight="1" x14ac:dyDescent="0.2">
      <c r="I261" s="37" t="str">
        <f t="shared" si="34"/>
        <v/>
      </c>
      <c r="J261" s="38" t="str">
        <f t="shared" si="35"/>
        <v/>
      </c>
      <c r="K261" s="53">
        <f t="shared" si="29"/>
        <v>0</v>
      </c>
      <c r="L261" s="39" t="str">
        <f t="shared" si="30"/>
        <v/>
      </c>
      <c r="M261" s="40" t="str">
        <f t="shared" si="27"/>
        <v/>
      </c>
      <c r="N261" s="40" t="str">
        <f t="shared" si="31"/>
        <v/>
      </c>
      <c r="O261" s="40" t="str">
        <f t="shared" si="32"/>
        <v/>
      </c>
      <c r="P261" s="40" t="str">
        <f t="shared" si="33"/>
        <v/>
      </c>
    </row>
    <row r="262" spans="8:16" ht="12.75" customHeight="1" x14ac:dyDescent="0.2">
      <c r="I262" s="37" t="str">
        <f t="shared" si="34"/>
        <v/>
      </c>
      <c r="J262" s="38" t="str">
        <f t="shared" si="35"/>
        <v/>
      </c>
      <c r="K262" s="53">
        <f t="shared" si="29"/>
        <v>0</v>
      </c>
      <c r="L262" s="39" t="str">
        <f t="shared" si="30"/>
        <v/>
      </c>
      <c r="M262" s="40" t="str">
        <f t="shared" si="27"/>
        <v/>
      </c>
      <c r="N262" s="40" t="str">
        <f t="shared" si="31"/>
        <v/>
      </c>
      <c r="O262" s="40" t="str">
        <f t="shared" si="32"/>
        <v/>
      </c>
      <c r="P262" s="40" t="str">
        <f t="shared" si="33"/>
        <v/>
      </c>
    </row>
    <row r="263" spans="8:16" ht="12.75" customHeight="1" x14ac:dyDescent="0.2">
      <c r="I263" s="37" t="str">
        <f t="shared" si="34"/>
        <v/>
      </c>
      <c r="J263" s="38" t="str">
        <f t="shared" si="35"/>
        <v/>
      </c>
      <c r="K263" s="53">
        <f t="shared" si="29"/>
        <v>0</v>
      </c>
      <c r="L263" s="39" t="str">
        <f t="shared" si="30"/>
        <v/>
      </c>
      <c r="M263" s="40" t="str">
        <f t="shared" si="27"/>
        <v/>
      </c>
      <c r="N263" s="40" t="str">
        <f t="shared" si="31"/>
        <v/>
      </c>
      <c r="O263" s="40" t="str">
        <f t="shared" si="32"/>
        <v/>
      </c>
      <c r="P263" s="40" t="str">
        <f t="shared" si="33"/>
        <v/>
      </c>
    </row>
    <row r="264" spans="8:16" ht="12.75" customHeight="1" x14ac:dyDescent="0.2">
      <c r="I264" s="37" t="str">
        <f t="shared" si="34"/>
        <v/>
      </c>
      <c r="J264" s="38" t="str">
        <f t="shared" si="35"/>
        <v/>
      </c>
      <c r="K264" s="53">
        <f t="shared" si="29"/>
        <v>0</v>
      </c>
      <c r="L264" s="39" t="str">
        <f t="shared" si="30"/>
        <v/>
      </c>
      <c r="M264" s="40" t="str">
        <f t="shared" si="27"/>
        <v/>
      </c>
      <c r="N264" s="40" t="str">
        <f t="shared" si="31"/>
        <v/>
      </c>
      <c r="O264" s="40" t="str">
        <f t="shared" si="32"/>
        <v/>
      </c>
      <c r="P264" s="40" t="str">
        <f t="shared" si="33"/>
        <v/>
      </c>
    </row>
    <row r="265" spans="8:16" ht="12.75" customHeight="1" x14ac:dyDescent="0.2">
      <c r="I265" s="37" t="str">
        <f t="shared" si="34"/>
        <v/>
      </c>
      <c r="J265" s="38" t="str">
        <f t="shared" si="35"/>
        <v/>
      </c>
      <c r="K265" s="53">
        <f t="shared" si="29"/>
        <v>0</v>
      </c>
      <c r="L265" s="39" t="str">
        <f t="shared" si="30"/>
        <v/>
      </c>
      <c r="M265" s="40" t="str">
        <f t="shared" si="27"/>
        <v/>
      </c>
      <c r="N265" s="40" t="str">
        <f t="shared" si="31"/>
        <v/>
      </c>
      <c r="O265" s="40" t="str">
        <f t="shared" si="32"/>
        <v/>
      </c>
      <c r="P265" s="40" t="str">
        <f t="shared" si="33"/>
        <v/>
      </c>
    </row>
    <row r="266" spans="8:16" ht="12.75" customHeight="1" x14ac:dyDescent="0.2">
      <c r="I266" s="37" t="str">
        <f t="shared" si="34"/>
        <v/>
      </c>
      <c r="J266" s="38" t="str">
        <f t="shared" si="35"/>
        <v/>
      </c>
      <c r="K266" s="53">
        <f t="shared" si="29"/>
        <v>0</v>
      </c>
      <c r="L266" s="39" t="str">
        <f t="shared" si="30"/>
        <v/>
      </c>
      <c r="M266" s="40" t="str">
        <f t="shared" si="27"/>
        <v/>
      </c>
      <c r="N266" s="40" t="str">
        <f t="shared" si="31"/>
        <v/>
      </c>
      <c r="O266" s="40" t="str">
        <f t="shared" si="32"/>
        <v/>
      </c>
      <c r="P266" s="40" t="str">
        <f t="shared" si="33"/>
        <v/>
      </c>
    </row>
    <row r="267" spans="8:16" ht="12.75" customHeight="1" x14ac:dyDescent="0.2">
      <c r="I267" s="37" t="str">
        <f t="shared" si="34"/>
        <v/>
      </c>
      <c r="J267" s="38" t="str">
        <f t="shared" si="35"/>
        <v/>
      </c>
      <c r="K267" s="53">
        <f t="shared" si="29"/>
        <v>0</v>
      </c>
      <c r="L267" s="39" t="str">
        <f t="shared" si="30"/>
        <v/>
      </c>
      <c r="M267" s="40" t="str">
        <f t="shared" si="27"/>
        <v/>
      </c>
      <c r="N267" s="40" t="str">
        <f t="shared" si="31"/>
        <v/>
      </c>
      <c r="O267" s="40" t="str">
        <f t="shared" si="32"/>
        <v/>
      </c>
      <c r="P267" s="40" t="str">
        <f t="shared" si="33"/>
        <v/>
      </c>
    </row>
    <row r="268" spans="8:16" ht="12.75" customHeight="1" x14ac:dyDescent="0.2">
      <c r="I268" s="37" t="str">
        <f t="shared" si="34"/>
        <v/>
      </c>
      <c r="J268" s="38" t="str">
        <f t="shared" si="35"/>
        <v/>
      </c>
      <c r="K268" s="53">
        <f t="shared" si="29"/>
        <v>0</v>
      </c>
      <c r="L268" s="39" t="str">
        <f t="shared" si="30"/>
        <v/>
      </c>
      <c r="M268" s="40" t="str">
        <f t="shared" si="27"/>
        <v/>
      </c>
      <c r="N268" s="40" t="str">
        <f t="shared" si="31"/>
        <v/>
      </c>
      <c r="O268" s="40" t="str">
        <f t="shared" si="32"/>
        <v/>
      </c>
      <c r="P268" s="40" t="str">
        <f t="shared" si="33"/>
        <v/>
      </c>
    </row>
    <row r="269" spans="8:16" ht="12.75" customHeight="1" x14ac:dyDescent="0.2">
      <c r="I269" s="37" t="str">
        <f t="shared" si="34"/>
        <v/>
      </c>
      <c r="J269" s="38" t="str">
        <f t="shared" si="35"/>
        <v/>
      </c>
      <c r="K269" s="53">
        <f t="shared" si="29"/>
        <v>0</v>
      </c>
      <c r="L269" s="39" t="str">
        <f t="shared" si="30"/>
        <v/>
      </c>
      <c r="M269" s="40" t="str">
        <f t="shared" si="27"/>
        <v/>
      </c>
      <c r="N269" s="40" t="str">
        <f t="shared" si="31"/>
        <v/>
      </c>
      <c r="O269" s="40" t="str">
        <f t="shared" si="32"/>
        <v/>
      </c>
      <c r="P269" s="40" t="str">
        <f t="shared" si="33"/>
        <v/>
      </c>
    </row>
    <row r="270" spans="8:16" ht="12.75" customHeight="1" x14ac:dyDescent="0.2">
      <c r="I270" s="37" t="str">
        <f t="shared" si="34"/>
        <v/>
      </c>
      <c r="J270" s="38" t="str">
        <f t="shared" si="35"/>
        <v/>
      </c>
      <c r="K270" s="53">
        <f t="shared" si="29"/>
        <v>0</v>
      </c>
      <c r="L270" s="39" t="str">
        <f t="shared" si="30"/>
        <v/>
      </c>
      <c r="M270" s="40" t="str">
        <f t="shared" ref="M270:M333" si="36">IF(I270&lt;&gt;"",P269,"")</f>
        <v/>
      </c>
      <c r="N270" s="40" t="str">
        <f t="shared" si="31"/>
        <v/>
      </c>
      <c r="O270" s="40" t="str">
        <f t="shared" si="32"/>
        <v/>
      </c>
      <c r="P270" s="40" t="str">
        <f t="shared" si="33"/>
        <v/>
      </c>
    </row>
    <row r="271" spans="8:16" ht="12.75" customHeight="1" x14ac:dyDescent="0.2">
      <c r="I271" s="37" t="str">
        <f t="shared" si="34"/>
        <v/>
      </c>
      <c r="J271" s="38" t="str">
        <f t="shared" si="35"/>
        <v/>
      </c>
      <c r="K271" s="53">
        <f t="shared" si="29"/>
        <v>0</v>
      </c>
      <c r="L271" s="39" t="str">
        <f t="shared" si="30"/>
        <v/>
      </c>
      <c r="M271" s="40" t="str">
        <f t="shared" si="36"/>
        <v/>
      </c>
      <c r="N271" s="40" t="str">
        <f t="shared" si="31"/>
        <v/>
      </c>
      <c r="O271" s="40" t="str">
        <f t="shared" si="32"/>
        <v/>
      </c>
      <c r="P271" s="40" t="str">
        <f t="shared" si="33"/>
        <v/>
      </c>
    </row>
    <row r="272" spans="8:16" ht="12.75" customHeight="1" x14ac:dyDescent="0.2">
      <c r="I272" s="37" t="str">
        <f t="shared" si="34"/>
        <v/>
      </c>
      <c r="J272" s="38" t="str">
        <f t="shared" si="35"/>
        <v/>
      </c>
      <c r="K272" s="53">
        <f t="shared" si="29"/>
        <v>0</v>
      </c>
      <c r="L272" s="39" t="str">
        <f t="shared" si="30"/>
        <v/>
      </c>
      <c r="M272" s="40" t="str">
        <f t="shared" si="36"/>
        <v/>
      </c>
      <c r="N272" s="40" t="str">
        <f t="shared" si="31"/>
        <v/>
      </c>
      <c r="O272" s="40" t="str">
        <f t="shared" si="32"/>
        <v/>
      </c>
      <c r="P272" s="40" t="str">
        <f t="shared" si="33"/>
        <v/>
      </c>
    </row>
    <row r="273" spans="9:16" ht="12.75" customHeight="1" x14ac:dyDescent="0.2">
      <c r="I273" s="37" t="str">
        <f t="shared" si="34"/>
        <v/>
      </c>
      <c r="J273" s="38" t="str">
        <f t="shared" si="35"/>
        <v/>
      </c>
      <c r="K273" s="53">
        <f t="shared" si="29"/>
        <v>0</v>
      </c>
      <c r="L273" s="39" t="str">
        <f t="shared" si="30"/>
        <v/>
      </c>
      <c r="M273" s="40" t="str">
        <f t="shared" si="36"/>
        <v/>
      </c>
      <c r="N273" s="40" t="str">
        <f t="shared" si="31"/>
        <v/>
      </c>
      <c r="O273" s="40" t="str">
        <f t="shared" si="32"/>
        <v/>
      </c>
      <c r="P273" s="40" t="str">
        <f t="shared" si="33"/>
        <v/>
      </c>
    </row>
    <row r="274" spans="9:16" ht="12.75" customHeight="1" x14ac:dyDescent="0.2">
      <c r="I274" s="37" t="str">
        <f t="shared" si="34"/>
        <v/>
      </c>
      <c r="J274" s="38" t="str">
        <f t="shared" si="35"/>
        <v/>
      </c>
      <c r="K274" s="53">
        <f t="shared" si="29"/>
        <v>0</v>
      </c>
      <c r="L274" s="39" t="str">
        <f t="shared" si="30"/>
        <v/>
      </c>
      <c r="M274" s="40" t="str">
        <f t="shared" si="36"/>
        <v/>
      </c>
      <c r="N274" s="40" t="str">
        <f t="shared" si="31"/>
        <v/>
      </c>
      <c r="O274" s="40" t="str">
        <f t="shared" si="32"/>
        <v/>
      </c>
      <c r="P274" s="40" t="str">
        <f t="shared" si="33"/>
        <v/>
      </c>
    </row>
    <row r="275" spans="9:16" ht="12.75" customHeight="1" x14ac:dyDescent="0.2">
      <c r="I275" s="37" t="str">
        <f t="shared" si="34"/>
        <v/>
      </c>
      <c r="J275" s="38" t="str">
        <f t="shared" si="35"/>
        <v/>
      </c>
      <c r="K275" s="53">
        <f t="shared" ref="K275:K338" si="37">IF(J276="",0,J276)</f>
        <v>0</v>
      </c>
      <c r="L275" s="39" t="str">
        <f t="shared" ref="L275:L338" si="38">IF(J275="","",$L$14)</f>
        <v/>
      </c>
      <c r="M275" s="40" t="str">
        <f t="shared" si="36"/>
        <v/>
      </c>
      <c r="N275" s="40" t="str">
        <f t="shared" ref="N275:N338" si="39">IF(I275&lt;&gt;"",$N$14*M275,"")</f>
        <v/>
      </c>
      <c r="O275" s="40" t="str">
        <f t="shared" ref="O275:O338" si="40">IF(I275&lt;&gt;"",L275-N275,"")</f>
        <v/>
      </c>
      <c r="P275" s="40" t="str">
        <f t="shared" ref="P275:P338" si="41">IF(I275&lt;&gt;"",M275-O275,"")</f>
        <v/>
      </c>
    </row>
    <row r="276" spans="9:16" ht="12.75" customHeight="1" x14ac:dyDescent="0.2">
      <c r="I276" s="37" t="str">
        <f t="shared" ref="I276:I339" si="42">IF(I275&gt;=$I$14,"",I275+1)</f>
        <v/>
      </c>
      <c r="J276" s="38" t="str">
        <f t="shared" ref="J276:J339" si="43">IF(I276="","",EDATE($J$18,I275))</f>
        <v/>
      </c>
      <c r="K276" s="53">
        <f t="shared" si="37"/>
        <v>0</v>
      </c>
      <c r="L276" s="39" t="str">
        <f t="shared" si="38"/>
        <v/>
      </c>
      <c r="M276" s="40" t="str">
        <f t="shared" si="36"/>
        <v/>
      </c>
      <c r="N276" s="40" t="str">
        <f t="shared" si="39"/>
        <v/>
      </c>
      <c r="O276" s="40" t="str">
        <f t="shared" si="40"/>
        <v/>
      </c>
      <c r="P276" s="40" t="str">
        <f t="shared" si="41"/>
        <v/>
      </c>
    </row>
    <row r="277" spans="9:16" ht="12.75" customHeight="1" x14ac:dyDescent="0.2">
      <c r="I277" s="37" t="str">
        <f t="shared" si="42"/>
        <v/>
      </c>
      <c r="J277" s="38" t="str">
        <f t="shared" si="43"/>
        <v/>
      </c>
      <c r="K277" s="53">
        <f t="shared" si="37"/>
        <v>0</v>
      </c>
      <c r="L277" s="39" t="str">
        <f t="shared" si="38"/>
        <v/>
      </c>
      <c r="M277" s="40" t="str">
        <f t="shared" si="36"/>
        <v/>
      </c>
      <c r="N277" s="40" t="str">
        <f t="shared" si="39"/>
        <v/>
      </c>
      <c r="O277" s="40" t="str">
        <f t="shared" si="40"/>
        <v/>
      </c>
      <c r="P277" s="40" t="str">
        <f t="shared" si="41"/>
        <v/>
      </c>
    </row>
    <row r="278" spans="9:16" ht="12.75" customHeight="1" x14ac:dyDescent="0.2">
      <c r="I278" s="37" t="str">
        <f t="shared" si="42"/>
        <v/>
      </c>
      <c r="J278" s="38" t="str">
        <f t="shared" si="43"/>
        <v/>
      </c>
      <c r="K278" s="53">
        <f t="shared" si="37"/>
        <v>0</v>
      </c>
      <c r="L278" s="39" t="str">
        <f t="shared" si="38"/>
        <v/>
      </c>
      <c r="M278" s="40" t="str">
        <f t="shared" si="36"/>
        <v/>
      </c>
      <c r="N278" s="40" t="str">
        <f t="shared" si="39"/>
        <v/>
      </c>
      <c r="O278" s="40" t="str">
        <f t="shared" si="40"/>
        <v/>
      </c>
      <c r="P278" s="40" t="str">
        <f t="shared" si="41"/>
        <v/>
      </c>
    </row>
    <row r="279" spans="9:16" ht="12.75" customHeight="1" x14ac:dyDescent="0.2">
      <c r="I279" s="37" t="str">
        <f t="shared" si="42"/>
        <v/>
      </c>
      <c r="J279" s="38" t="str">
        <f t="shared" si="43"/>
        <v/>
      </c>
      <c r="K279" s="53">
        <f t="shared" si="37"/>
        <v>0</v>
      </c>
      <c r="L279" s="39" t="str">
        <f t="shared" si="38"/>
        <v/>
      </c>
      <c r="M279" s="40" t="str">
        <f t="shared" si="36"/>
        <v/>
      </c>
      <c r="N279" s="40" t="str">
        <f t="shared" si="39"/>
        <v/>
      </c>
      <c r="O279" s="40" t="str">
        <f t="shared" si="40"/>
        <v/>
      </c>
      <c r="P279" s="40" t="str">
        <f t="shared" si="41"/>
        <v/>
      </c>
    </row>
    <row r="280" spans="9:16" ht="12.75" customHeight="1" x14ac:dyDescent="0.2">
      <c r="I280" s="37" t="str">
        <f t="shared" si="42"/>
        <v/>
      </c>
      <c r="J280" s="38" t="str">
        <f t="shared" si="43"/>
        <v/>
      </c>
      <c r="K280" s="53">
        <f t="shared" si="37"/>
        <v>0</v>
      </c>
      <c r="L280" s="39" t="str">
        <f t="shared" si="38"/>
        <v/>
      </c>
      <c r="M280" s="40" t="str">
        <f t="shared" si="36"/>
        <v/>
      </c>
      <c r="N280" s="40" t="str">
        <f t="shared" si="39"/>
        <v/>
      </c>
      <c r="O280" s="40" t="str">
        <f t="shared" si="40"/>
        <v/>
      </c>
      <c r="P280" s="40" t="str">
        <f t="shared" si="41"/>
        <v/>
      </c>
    </row>
    <row r="281" spans="9:16" ht="12.75" customHeight="1" x14ac:dyDescent="0.2">
      <c r="I281" s="37" t="str">
        <f t="shared" si="42"/>
        <v/>
      </c>
      <c r="J281" s="38" t="str">
        <f t="shared" si="43"/>
        <v/>
      </c>
      <c r="K281" s="53">
        <f t="shared" si="37"/>
        <v>0</v>
      </c>
      <c r="L281" s="39" t="str">
        <f t="shared" si="38"/>
        <v/>
      </c>
      <c r="M281" s="40" t="str">
        <f t="shared" si="36"/>
        <v/>
      </c>
      <c r="N281" s="40" t="str">
        <f t="shared" si="39"/>
        <v/>
      </c>
      <c r="O281" s="40" t="str">
        <f t="shared" si="40"/>
        <v/>
      </c>
      <c r="P281" s="40" t="str">
        <f t="shared" si="41"/>
        <v/>
      </c>
    </row>
    <row r="282" spans="9:16" ht="12.75" customHeight="1" x14ac:dyDescent="0.2">
      <c r="I282" s="37" t="str">
        <f t="shared" si="42"/>
        <v/>
      </c>
      <c r="J282" s="38" t="str">
        <f t="shared" si="43"/>
        <v/>
      </c>
      <c r="K282" s="53">
        <f t="shared" si="37"/>
        <v>0</v>
      </c>
      <c r="L282" s="39" t="str">
        <f t="shared" si="38"/>
        <v/>
      </c>
      <c r="M282" s="40" t="str">
        <f t="shared" si="36"/>
        <v/>
      </c>
      <c r="N282" s="40" t="str">
        <f t="shared" si="39"/>
        <v/>
      </c>
      <c r="O282" s="40" t="str">
        <f t="shared" si="40"/>
        <v/>
      </c>
      <c r="P282" s="40" t="str">
        <f t="shared" si="41"/>
        <v/>
      </c>
    </row>
    <row r="283" spans="9:16" ht="12.75" customHeight="1" x14ac:dyDescent="0.2">
      <c r="I283" s="37" t="str">
        <f t="shared" si="42"/>
        <v/>
      </c>
      <c r="J283" s="38" t="str">
        <f t="shared" si="43"/>
        <v/>
      </c>
      <c r="K283" s="53">
        <f t="shared" si="37"/>
        <v>0</v>
      </c>
      <c r="L283" s="39" t="str">
        <f t="shared" si="38"/>
        <v/>
      </c>
      <c r="M283" s="40" t="str">
        <f t="shared" si="36"/>
        <v/>
      </c>
      <c r="N283" s="40" t="str">
        <f t="shared" si="39"/>
        <v/>
      </c>
      <c r="O283" s="40" t="str">
        <f t="shared" si="40"/>
        <v/>
      </c>
      <c r="P283" s="40" t="str">
        <f t="shared" si="41"/>
        <v/>
      </c>
    </row>
    <row r="284" spans="9:16" ht="12.75" customHeight="1" x14ac:dyDescent="0.2">
      <c r="I284" s="37" t="str">
        <f t="shared" si="42"/>
        <v/>
      </c>
      <c r="J284" s="38" t="str">
        <f t="shared" si="43"/>
        <v/>
      </c>
      <c r="K284" s="53">
        <f t="shared" si="37"/>
        <v>0</v>
      </c>
      <c r="L284" s="39" t="str">
        <f t="shared" si="38"/>
        <v/>
      </c>
      <c r="M284" s="40" t="str">
        <f t="shared" si="36"/>
        <v/>
      </c>
      <c r="N284" s="40" t="str">
        <f t="shared" si="39"/>
        <v/>
      </c>
      <c r="O284" s="40" t="str">
        <f t="shared" si="40"/>
        <v/>
      </c>
      <c r="P284" s="40" t="str">
        <f t="shared" si="41"/>
        <v/>
      </c>
    </row>
    <row r="285" spans="9:16" ht="12.75" customHeight="1" x14ac:dyDescent="0.2">
      <c r="I285" s="37" t="str">
        <f t="shared" si="42"/>
        <v/>
      </c>
      <c r="J285" s="38" t="str">
        <f t="shared" si="43"/>
        <v/>
      </c>
      <c r="K285" s="53">
        <f t="shared" si="37"/>
        <v>0</v>
      </c>
      <c r="L285" s="39" t="str">
        <f t="shared" si="38"/>
        <v/>
      </c>
      <c r="M285" s="40" t="str">
        <f t="shared" si="36"/>
        <v/>
      </c>
      <c r="N285" s="40" t="str">
        <f t="shared" si="39"/>
        <v/>
      </c>
      <c r="O285" s="40" t="str">
        <f t="shared" si="40"/>
        <v/>
      </c>
      <c r="P285" s="40" t="str">
        <f t="shared" si="41"/>
        <v/>
      </c>
    </row>
    <row r="286" spans="9:16" ht="12.75" customHeight="1" x14ac:dyDescent="0.2">
      <c r="I286" s="37" t="str">
        <f t="shared" si="42"/>
        <v/>
      </c>
      <c r="J286" s="38" t="str">
        <f t="shared" si="43"/>
        <v/>
      </c>
      <c r="K286" s="53">
        <f t="shared" si="37"/>
        <v>0</v>
      </c>
      <c r="L286" s="39" t="str">
        <f t="shared" si="38"/>
        <v/>
      </c>
      <c r="M286" s="40" t="str">
        <f t="shared" si="36"/>
        <v/>
      </c>
      <c r="N286" s="40" t="str">
        <f t="shared" si="39"/>
        <v/>
      </c>
      <c r="O286" s="40" t="str">
        <f t="shared" si="40"/>
        <v/>
      </c>
      <c r="P286" s="40" t="str">
        <f t="shared" si="41"/>
        <v/>
      </c>
    </row>
    <row r="287" spans="9:16" ht="12.75" customHeight="1" x14ac:dyDescent="0.2">
      <c r="I287" s="37" t="str">
        <f t="shared" si="42"/>
        <v/>
      </c>
      <c r="J287" s="38" t="str">
        <f t="shared" si="43"/>
        <v/>
      </c>
      <c r="K287" s="53">
        <f t="shared" si="37"/>
        <v>0</v>
      </c>
      <c r="L287" s="39" t="str">
        <f t="shared" si="38"/>
        <v/>
      </c>
      <c r="M287" s="40" t="str">
        <f t="shared" si="36"/>
        <v/>
      </c>
      <c r="N287" s="40" t="str">
        <f t="shared" si="39"/>
        <v/>
      </c>
      <c r="O287" s="40" t="str">
        <f t="shared" si="40"/>
        <v/>
      </c>
      <c r="P287" s="40" t="str">
        <f t="shared" si="41"/>
        <v/>
      </c>
    </row>
    <row r="288" spans="9:16" ht="12.75" customHeight="1" x14ac:dyDescent="0.2">
      <c r="I288" s="37" t="str">
        <f t="shared" si="42"/>
        <v/>
      </c>
      <c r="J288" s="38" t="str">
        <f t="shared" si="43"/>
        <v/>
      </c>
      <c r="K288" s="53">
        <f t="shared" si="37"/>
        <v>0</v>
      </c>
      <c r="L288" s="39" t="str">
        <f t="shared" si="38"/>
        <v/>
      </c>
      <c r="M288" s="40" t="str">
        <f t="shared" si="36"/>
        <v/>
      </c>
      <c r="N288" s="40" t="str">
        <f t="shared" si="39"/>
        <v/>
      </c>
      <c r="O288" s="40" t="str">
        <f t="shared" si="40"/>
        <v/>
      </c>
      <c r="P288" s="40" t="str">
        <f t="shared" si="41"/>
        <v/>
      </c>
    </row>
    <row r="289" spans="9:16" ht="12.75" customHeight="1" x14ac:dyDescent="0.2">
      <c r="I289" s="37" t="str">
        <f t="shared" si="42"/>
        <v/>
      </c>
      <c r="J289" s="38" t="str">
        <f t="shared" si="43"/>
        <v/>
      </c>
      <c r="K289" s="53">
        <f t="shared" si="37"/>
        <v>0</v>
      </c>
      <c r="L289" s="39" t="str">
        <f t="shared" si="38"/>
        <v/>
      </c>
      <c r="M289" s="40" t="str">
        <f t="shared" si="36"/>
        <v/>
      </c>
      <c r="N289" s="40" t="str">
        <f t="shared" si="39"/>
        <v/>
      </c>
      <c r="O289" s="40" t="str">
        <f t="shared" si="40"/>
        <v/>
      </c>
      <c r="P289" s="40" t="str">
        <f t="shared" si="41"/>
        <v/>
      </c>
    </row>
    <row r="290" spans="9:16" ht="12.75" customHeight="1" x14ac:dyDescent="0.2">
      <c r="I290" s="37" t="str">
        <f t="shared" si="42"/>
        <v/>
      </c>
      <c r="J290" s="38" t="str">
        <f t="shared" si="43"/>
        <v/>
      </c>
      <c r="K290" s="53">
        <f t="shared" si="37"/>
        <v>0</v>
      </c>
      <c r="L290" s="39" t="str">
        <f t="shared" si="38"/>
        <v/>
      </c>
      <c r="M290" s="40" t="str">
        <f t="shared" si="36"/>
        <v/>
      </c>
      <c r="N290" s="40" t="str">
        <f t="shared" si="39"/>
        <v/>
      </c>
      <c r="O290" s="40" t="str">
        <f t="shared" si="40"/>
        <v/>
      </c>
      <c r="P290" s="40" t="str">
        <f t="shared" si="41"/>
        <v/>
      </c>
    </row>
    <row r="291" spans="9:16" ht="12.75" customHeight="1" x14ac:dyDescent="0.2">
      <c r="I291" s="37" t="str">
        <f t="shared" si="42"/>
        <v/>
      </c>
      <c r="J291" s="38" t="str">
        <f t="shared" si="43"/>
        <v/>
      </c>
      <c r="K291" s="53">
        <f t="shared" si="37"/>
        <v>0</v>
      </c>
      <c r="L291" s="39" t="str">
        <f t="shared" si="38"/>
        <v/>
      </c>
      <c r="M291" s="40" t="str">
        <f t="shared" si="36"/>
        <v/>
      </c>
      <c r="N291" s="40" t="str">
        <f t="shared" si="39"/>
        <v/>
      </c>
      <c r="O291" s="40" t="str">
        <f t="shared" si="40"/>
        <v/>
      </c>
      <c r="P291" s="40" t="str">
        <f t="shared" si="41"/>
        <v/>
      </c>
    </row>
    <row r="292" spans="9:16" ht="12.75" customHeight="1" x14ac:dyDescent="0.2">
      <c r="I292" s="37" t="str">
        <f t="shared" si="42"/>
        <v/>
      </c>
      <c r="J292" s="38" t="str">
        <f t="shared" si="43"/>
        <v/>
      </c>
      <c r="K292" s="53">
        <f t="shared" si="37"/>
        <v>0</v>
      </c>
      <c r="L292" s="39" t="str">
        <f t="shared" si="38"/>
        <v/>
      </c>
      <c r="M292" s="40" t="str">
        <f t="shared" si="36"/>
        <v/>
      </c>
      <c r="N292" s="40" t="str">
        <f t="shared" si="39"/>
        <v/>
      </c>
      <c r="O292" s="40" t="str">
        <f t="shared" si="40"/>
        <v/>
      </c>
      <c r="P292" s="40" t="str">
        <f t="shared" si="41"/>
        <v/>
      </c>
    </row>
    <row r="293" spans="9:16" ht="12.75" customHeight="1" x14ac:dyDescent="0.2">
      <c r="I293" s="37" t="str">
        <f t="shared" si="42"/>
        <v/>
      </c>
      <c r="J293" s="38" t="str">
        <f t="shared" si="43"/>
        <v/>
      </c>
      <c r="K293" s="53">
        <f t="shared" si="37"/>
        <v>0</v>
      </c>
      <c r="L293" s="39" t="str">
        <f t="shared" si="38"/>
        <v/>
      </c>
      <c r="M293" s="40" t="str">
        <f t="shared" si="36"/>
        <v/>
      </c>
      <c r="N293" s="40" t="str">
        <f t="shared" si="39"/>
        <v/>
      </c>
      <c r="O293" s="40" t="str">
        <f t="shared" si="40"/>
        <v/>
      </c>
      <c r="P293" s="40" t="str">
        <f t="shared" si="41"/>
        <v/>
      </c>
    </row>
    <row r="294" spans="9:16" ht="12.75" customHeight="1" x14ac:dyDescent="0.2">
      <c r="I294" s="37" t="str">
        <f t="shared" si="42"/>
        <v/>
      </c>
      <c r="J294" s="38" t="str">
        <f t="shared" si="43"/>
        <v/>
      </c>
      <c r="K294" s="53">
        <f t="shared" si="37"/>
        <v>0</v>
      </c>
      <c r="L294" s="39" t="str">
        <f t="shared" si="38"/>
        <v/>
      </c>
      <c r="M294" s="40" t="str">
        <f t="shared" si="36"/>
        <v/>
      </c>
      <c r="N294" s="40" t="str">
        <f t="shared" si="39"/>
        <v/>
      </c>
      <c r="O294" s="40" t="str">
        <f t="shared" si="40"/>
        <v/>
      </c>
      <c r="P294" s="40" t="str">
        <f t="shared" si="41"/>
        <v/>
      </c>
    </row>
    <row r="295" spans="9:16" ht="12.75" customHeight="1" x14ac:dyDescent="0.2">
      <c r="I295" s="37" t="str">
        <f t="shared" si="42"/>
        <v/>
      </c>
      <c r="J295" s="38" t="str">
        <f t="shared" si="43"/>
        <v/>
      </c>
      <c r="K295" s="53">
        <f t="shared" si="37"/>
        <v>0</v>
      </c>
      <c r="L295" s="39" t="str">
        <f t="shared" si="38"/>
        <v/>
      </c>
      <c r="M295" s="40" t="str">
        <f t="shared" si="36"/>
        <v/>
      </c>
      <c r="N295" s="40" t="str">
        <f t="shared" si="39"/>
        <v/>
      </c>
      <c r="O295" s="40" t="str">
        <f t="shared" si="40"/>
        <v/>
      </c>
      <c r="P295" s="40" t="str">
        <f t="shared" si="41"/>
        <v/>
      </c>
    </row>
    <row r="296" spans="9:16" ht="12.75" customHeight="1" x14ac:dyDescent="0.2">
      <c r="I296" s="37" t="str">
        <f t="shared" si="42"/>
        <v/>
      </c>
      <c r="J296" s="38" t="str">
        <f t="shared" si="43"/>
        <v/>
      </c>
      <c r="K296" s="53">
        <f t="shared" si="37"/>
        <v>0</v>
      </c>
      <c r="L296" s="39" t="str">
        <f t="shared" si="38"/>
        <v/>
      </c>
      <c r="M296" s="40" t="str">
        <f t="shared" si="36"/>
        <v/>
      </c>
      <c r="N296" s="40" t="str">
        <f t="shared" si="39"/>
        <v/>
      </c>
      <c r="O296" s="40" t="str">
        <f t="shared" si="40"/>
        <v/>
      </c>
      <c r="P296" s="40" t="str">
        <f t="shared" si="41"/>
        <v/>
      </c>
    </row>
    <row r="297" spans="9:16" ht="12.75" customHeight="1" x14ac:dyDescent="0.2">
      <c r="I297" s="37" t="str">
        <f t="shared" si="42"/>
        <v/>
      </c>
      <c r="J297" s="38" t="str">
        <f t="shared" si="43"/>
        <v/>
      </c>
      <c r="K297" s="53">
        <f t="shared" si="37"/>
        <v>0</v>
      </c>
      <c r="L297" s="39" t="str">
        <f t="shared" si="38"/>
        <v/>
      </c>
      <c r="M297" s="40" t="str">
        <f t="shared" si="36"/>
        <v/>
      </c>
      <c r="N297" s="40" t="str">
        <f t="shared" si="39"/>
        <v/>
      </c>
      <c r="O297" s="40" t="str">
        <f t="shared" si="40"/>
        <v/>
      </c>
      <c r="P297" s="40" t="str">
        <f t="shared" si="41"/>
        <v/>
      </c>
    </row>
    <row r="298" spans="9:16" ht="12.75" customHeight="1" x14ac:dyDescent="0.2">
      <c r="I298" s="37" t="str">
        <f t="shared" si="42"/>
        <v/>
      </c>
      <c r="J298" s="38" t="str">
        <f t="shared" si="43"/>
        <v/>
      </c>
      <c r="K298" s="53">
        <f t="shared" si="37"/>
        <v>0</v>
      </c>
      <c r="L298" s="39" t="str">
        <f t="shared" si="38"/>
        <v/>
      </c>
      <c r="M298" s="40" t="str">
        <f t="shared" si="36"/>
        <v/>
      </c>
      <c r="N298" s="40" t="str">
        <f t="shared" si="39"/>
        <v/>
      </c>
      <c r="O298" s="40" t="str">
        <f t="shared" si="40"/>
        <v/>
      </c>
      <c r="P298" s="40" t="str">
        <f t="shared" si="41"/>
        <v/>
      </c>
    </row>
    <row r="299" spans="9:16" ht="12.75" customHeight="1" x14ac:dyDescent="0.2">
      <c r="I299" s="37" t="str">
        <f t="shared" si="42"/>
        <v/>
      </c>
      <c r="J299" s="38" t="str">
        <f t="shared" si="43"/>
        <v/>
      </c>
      <c r="K299" s="53">
        <f t="shared" si="37"/>
        <v>0</v>
      </c>
      <c r="L299" s="39" t="str">
        <f t="shared" si="38"/>
        <v/>
      </c>
      <c r="M299" s="40" t="str">
        <f t="shared" si="36"/>
        <v/>
      </c>
      <c r="N299" s="40" t="str">
        <f t="shared" si="39"/>
        <v/>
      </c>
      <c r="O299" s="40" t="str">
        <f t="shared" si="40"/>
        <v/>
      </c>
      <c r="P299" s="40" t="str">
        <f t="shared" si="41"/>
        <v/>
      </c>
    </row>
    <row r="300" spans="9:16" ht="12.75" customHeight="1" x14ac:dyDescent="0.2">
      <c r="I300" s="37" t="str">
        <f t="shared" si="42"/>
        <v/>
      </c>
      <c r="J300" s="38" t="str">
        <f t="shared" si="43"/>
        <v/>
      </c>
      <c r="K300" s="53">
        <f t="shared" si="37"/>
        <v>0</v>
      </c>
      <c r="L300" s="39" t="str">
        <f t="shared" si="38"/>
        <v/>
      </c>
      <c r="M300" s="40" t="str">
        <f t="shared" si="36"/>
        <v/>
      </c>
      <c r="N300" s="40" t="str">
        <f t="shared" si="39"/>
        <v/>
      </c>
      <c r="O300" s="40" t="str">
        <f t="shared" si="40"/>
        <v/>
      </c>
      <c r="P300" s="40" t="str">
        <f t="shared" si="41"/>
        <v/>
      </c>
    </row>
    <row r="301" spans="9:16" ht="12.75" customHeight="1" x14ac:dyDescent="0.2">
      <c r="I301" s="37" t="str">
        <f t="shared" si="42"/>
        <v/>
      </c>
      <c r="J301" s="38" t="str">
        <f t="shared" si="43"/>
        <v/>
      </c>
      <c r="K301" s="53">
        <f t="shared" si="37"/>
        <v>0</v>
      </c>
      <c r="L301" s="39" t="str">
        <f t="shared" si="38"/>
        <v/>
      </c>
      <c r="M301" s="40" t="str">
        <f t="shared" si="36"/>
        <v/>
      </c>
      <c r="N301" s="40" t="str">
        <f t="shared" si="39"/>
        <v/>
      </c>
      <c r="O301" s="40" t="str">
        <f t="shared" si="40"/>
        <v/>
      </c>
      <c r="P301" s="40" t="str">
        <f t="shared" si="41"/>
        <v/>
      </c>
    </row>
    <row r="302" spans="9:16" ht="12.75" customHeight="1" x14ac:dyDescent="0.2">
      <c r="I302" s="37" t="str">
        <f t="shared" si="42"/>
        <v/>
      </c>
      <c r="J302" s="38" t="str">
        <f t="shared" si="43"/>
        <v/>
      </c>
      <c r="K302" s="53">
        <f t="shared" si="37"/>
        <v>0</v>
      </c>
      <c r="L302" s="39" t="str">
        <f t="shared" si="38"/>
        <v/>
      </c>
      <c r="M302" s="40" t="str">
        <f t="shared" si="36"/>
        <v/>
      </c>
      <c r="N302" s="40" t="str">
        <f t="shared" si="39"/>
        <v/>
      </c>
      <c r="O302" s="40" t="str">
        <f t="shared" si="40"/>
        <v/>
      </c>
      <c r="P302" s="40" t="str">
        <f t="shared" si="41"/>
        <v/>
      </c>
    </row>
    <row r="303" spans="9:16" ht="12.75" customHeight="1" x14ac:dyDescent="0.2">
      <c r="I303" s="37" t="str">
        <f t="shared" si="42"/>
        <v/>
      </c>
      <c r="J303" s="38" t="str">
        <f t="shared" si="43"/>
        <v/>
      </c>
      <c r="K303" s="53">
        <f t="shared" si="37"/>
        <v>0</v>
      </c>
      <c r="L303" s="39" t="str">
        <f t="shared" si="38"/>
        <v/>
      </c>
      <c r="M303" s="40" t="str">
        <f t="shared" si="36"/>
        <v/>
      </c>
      <c r="N303" s="40" t="str">
        <f t="shared" si="39"/>
        <v/>
      </c>
      <c r="O303" s="40" t="str">
        <f t="shared" si="40"/>
        <v/>
      </c>
      <c r="P303" s="40" t="str">
        <f t="shared" si="41"/>
        <v/>
      </c>
    </row>
    <row r="304" spans="9:16" ht="12.75" customHeight="1" x14ac:dyDescent="0.2">
      <c r="I304" s="37" t="str">
        <f t="shared" si="42"/>
        <v/>
      </c>
      <c r="J304" s="38" t="str">
        <f t="shared" si="43"/>
        <v/>
      </c>
      <c r="K304" s="53">
        <f t="shared" si="37"/>
        <v>0</v>
      </c>
      <c r="L304" s="39" t="str">
        <f t="shared" si="38"/>
        <v/>
      </c>
      <c r="M304" s="40" t="str">
        <f t="shared" si="36"/>
        <v/>
      </c>
      <c r="N304" s="40" t="str">
        <f t="shared" si="39"/>
        <v/>
      </c>
      <c r="O304" s="40" t="str">
        <f t="shared" si="40"/>
        <v/>
      </c>
      <c r="P304" s="40" t="str">
        <f t="shared" si="41"/>
        <v/>
      </c>
    </row>
    <row r="305" spans="9:16" ht="12.75" customHeight="1" x14ac:dyDescent="0.2">
      <c r="I305" s="37" t="str">
        <f t="shared" si="42"/>
        <v/>
      </c>
      <c r="J305" s="38" t="str">
        <f t="shared" si="43"/>
        <v/>
      </c>
      <c r="K305" s="53">
        <f t="shared" si="37"/>
        <v>0</v>
      </c>
      <c r="L305" s="39" t="str">
        <f t="shared" si="38"/>
        <v/>
      </c>
      <c r="M305" s="40" t="str">
        <f t="shared" si="36"/>
        <v/>
      </c>
      <c r="N305" s="40" t="str">
        <f t="shared" si="39"/>
        <v/>
      </c>
      <c r="O305" s="40" t="str">
        <f t="shared" si="40"/>
        <v/>
      </c>
      <c r="P305" s="40" t="str">
        <f t="shared" si="41"/>
        <v/>
      </c>
    </row>
    <row r="306" spans="9:16" ht="12.75" customHeight="1" x14ac:dyDescent="0.2">
      <c r="I306" s="37" t="str">
        <f t="shared" si="42"/>
        <v/>
      </c>
      <c r="J306" s="38" t="str">
        <f t="shared" si="43"/>
        <v/>
      </c>
      <c r="K306" s="53">
        <f t="shared" si="37"/>
        <v>0</v>
      </c>
      <c r="L306" s="39" t="str">
        <f t="shared" si="38"/>
        <v/>
      </c>
      <c r="M306" s="40" t="str">
        <f t="shared" si="36"/>
        <v/>
      </c>
      <c r="N306" s="40" t="str">
        <f t="shared" si="39"/>
        <v/>
      </c>
      <c r="O306" s="40" t="str">
        <f t="shared" si="40"/>
        <v/>
      </c>
      <c r="P306" s="40" t="str">
        <f t="shared" si="41"/>
        <v/>
      </c>
    </row>
    <row r="307" spans="9:16" ht="12.75" customHeight="1" x14ac:dyDescent="0.2">
      <c r="I307" s="37" t="str">
        <f t="shared" si="42"/>
        <v/>
      </c>
      <c r="J307" s="38" t="str">
        <f t="shared" si="43"/>
        <v/>
      </c>
      <c r="K307" s="53">
        <f t="shared" si="37"/>
        <v>0</v>
      </c>
      <c r="L307" s="39" t="str">
        <f t="shared" si="38"/>
        <v/>
      </c>
      <c r="M307" s="40" t="str">
        <f t="shared" si="36"/>
        <v/>
      </c>
      <c r="N307" s="40" t="str">
        <f t="shared" si="39"/>
        <v/>
      </c>
      <c r="O307" s="40" t="str">
        <f t="shared" si="40"/>
        <v/>
      </c>
      <c r="P307" s="40" t="str">
        <f t="shared" si="41"/>
        <v/>
      </c>
    </row>
    <row r="308" spans="9:16" ht="12.75" customHeight="1" x14ac:dyDescent="0.2">
      <c r="I308" s="37" t="str">
        <f t="shared" si="42"/>
        <v/>
      </c>
      <c r="J308" s="38" t="str">
        <f t="shared" si="43"/>
        <v/>
      </c>
      <c r="K308" s="53">
        <f t="shared" si="37"/>
        <v>0</v>
      </c>
      <c r="L308" s="39" t="str">
        <f t="shared" si="38"/>
        <v/>
      </c>
      <c r="M308" s="40" t="str">
        <f t="shared" si="36"/>
        <v/>
      </c>
      <c r="N308" s="40" t="str">
        <f t="shared" si="39"/>
        <v/>
      </c>
      <c r="O308" s="40" t="str">
        <f t="shared" si="40"/>
        <v/>
      </c>
      <c r="P308" s="40" t="str">
        <f t="shared" si="41"/>
        <v/>
      </c>
    </row>
    <row r="309" spans="9:16" ht="12.75" customHeight="1" x14ac:dyDescent="0.2">
      <c r="I309" s="37" t="str">
        <f t="shared" si="42"/>
        <v/>
      </c>
      <c r="J309" s="38" t="str">
        <f t="shared" si="43"/>
        <v/>
      </c>
      <c r="K309" s="53">
        <f t="shared" si="37"/>
        <v>0</v>
      </c>
      <c r="L309" s="39" t="str">
        <f t="shared" si="38"/>
        <v/>
      </c>
      <c r="M309" s="40" t="str">
        <f t="shared" si="36"/>
        <v/>
      </c>
      <c r="N309" s="40" t="str">
        <f t="shared" si="39"/>
        <v/>
      </c>
      <c r="O309" s="40" t="str">
        <f t="shared" si="40"/>
        <v/>
      </c>
      <c r="P309" s="40" t="str">
        <f t="shared" si="41"/>
        <v/>
      </c>
    </row>
    <row r="310" spans="9:16" ht="12.75" customHeight="1" x14ac:dyDescent="0.2">
      <c r="I310" s="37" t="str">
        <f t="shared" si="42"/>
        <v/>
      </c>
      <c r="J310" s="38" t="str">
        <f t="shared" si="43"/>
        <v/>
      </c>
      <c r="K310" s="53">
        <f t="shared" si="37"/>
        <v>0</v>
      </c>
      <c r="L310" s="39" t="str">
        <f t="shared" si="38"/>
        <v/>
      </c>
      <c r="M310" s="40" t="str">
        <f t="shared" si="36"/>
        <v/>
      </c>
      <c r="N310" s="40" t="str">
        <f t="shared" si="39"/>
        <v/>
      </c>
      <c r="O310" s="40" t="str">
        <f t="shared" si="40"/>
        <v/>
      </c>
      <c r="P310" s="40" t="str">
        <f t="shared" si="41"/>
        <v/>
      </c>
    </row>
    <row r="311" spans="9:16" ht="12.75" customHeight="1" x14ac:dyDescent="0.2">
      <c r="I311" s="37" t="str">
        <f t="shared" si="42"/>
        <v/>
      </c>
      <c r="J311" s="38" t="str">
        <f t="shared" si="43"/>
        <v/>
      </c>
      <c r="K311" s="53">
        <f t="shared" si="37"/>
        <v>0</v>
      </c>
      <c r="L311" s="39" t="str">
        <f t="shared" si="38"/>
        <v/>
      </c>
      <c r="M311" s="40" t="str">
        <f t="shared" si="36"/>
        <v/>
      </c>
      <c r="N311" s="40" t="str">
        <f t="shared" si="39"/>
        <v/>
      </c>
      <c r="O311" s="40" t="str">
        <f t="shared" si="40"/>
        <v/>
      </c>
      <c r="P311" s="40" t="str">
        <f t="shared" si="41"/>
        <v/>
      </c>
    </row>
    <row r="312" spans="9:16" ht="12.75" customHeight="1" x14ac:dyDescent="0.2">
      <c r="I312" s="37" t="str">
        <f t="shared" si="42"/>
        <v/>
      </c>
      <c r="J312" s="38" t="str">
        <f t="shared" si="43"/>
        <v/>
      </c>
      <c r="K312" s="53">
        <f t="shared" si="37"/>
        <v>0</v>
      </c>
      <c r="L312" s="39" t="str">
        <f t="shared" si="38"/>
        <v/>
      </c>
      <c r="M312" s="40" t="str">
        <f t="shared" si="36"/>
        <v/>
      </c>
      <c r="N312" s="40" t="str">
        <f t="shared" si="39"/>
        <v/>
      </c>
      <c r="O312" s="40" t="str">
        <f t="shared" si="40"/>
        <v/>
      </c>
      <c r="P312" s="40" t="str">
        <f t="shared" si="41"/>
        <v/>
      </c>
    </row>
    <row r="313" spans="9:16" ht="12.75" customHeight="1" x14ac:dyDescent="0.2">
      <c r="I313" s="37" t="str">
        <f t="shared" si="42"/>
        <v/>
      </c>
      <c r="J313" s="38" t="str">
        <f t="shared" si="43"/>
        <v/>
      </c>
      <c r="K313" s="53">
        <f t="shared" si="37"/>
        <v>0</v>
      </c>
      <c r="L313" s="39" t="str">
        <f t="shared" si="38"/>
        <v/>
      </c>
      <c r="M313" s="40" t="str">
        <f t="shared" si="36"/>
        <v/>
      </c>
      <c r="N313" s="40" t="str">
        <f t="shared" si="39"/>
        <v/>
      </c>
      <c r="O313" s="40" t="str">
        <f t="shared" si="40"/>
        <v/>
      </c>
      <c r="P313" s="40" t="str">
        <f t="shared" si="41"/>
        <v/>
      </c>
    </row>
    <row r="314" spans="9:16" ht="12.75" customHeight="1" x14ac:dyDescent="0.2">
      <c r="I314" s="37" t="str">
        <f t="shared" si="42"/>
        <v/>
      </c>
      <c r="J314" s="38" t="str">
        <f t="shared" si="43"/>
        <v/>
      </c>
      <c r="K314" s="53">
        <f t="shared" si="37"/>
        <v>0</v>
      </c>
      <c r="L314" s="39" t="str">
        <f t="shared" si="38"/>
        <v/>
      </c>
      <c r="M314" s="40" t="str">
        <f t="shared" si="36"/>
        <v/>
      </c>
      <c r="N314" s="40" t="str">
        <f t="shared" si="39"/>
        <v/>
      </c>
      <c r="O314" s="40" t="str">
        <f t="shared" si="40"/>
        <v/>
      </c>
      <c r="P314" s="40" t="str">
        <f t="shared" si="41"/>
        <v/>
      </c>
    </row>
    <row r="315" spans="9:16" ht="12.75" customHeight="1" x14ac:dyDescent="0.2">
      <c r="I315" s="37" t="str">
        <f t="shared" si="42"/>
        <v/>
      </c>
      <c r="J315" s="38" t="str">
        <f t="shared" si="43"/>
        <v/>
      </c>
      <c r="K315" s="53">
        <f t="shared" si="37"/>
        <v>0</v>
      </c>
      <c r="L315" s="39" t="str">
        <f t="shared" si="38"/>
        <v/>
      </c>
      <c r="M315" s="40" t="str">
        <f t="shared" si="36"/>
        <v/>
      </c>
      <c r="N315" s="40" t="str">
        <f t="shared" si="39"/>
        <v/>
      </c>
      <c r="O315" s="40" t="str">
        <f t="shared" si="40"/>
        <v/>
      </c>
      <c r="P315" s="40" t="str">
        <f t="shared" si="41"/>
        <v/>
      </c>
    </row>
    <row r="316" spans="9:16" ht="12.75" customHeight="1" x14ac:dyDescent="0.2">
      <c r="I316" s="37" t="str">
        <f t="shared" si="42"/>
        <v/>
      </c>
      <c r="J316" s="38" t="str">
        <f t="shared" si="43"/>
        <v/>
      </c>
      <c r="K316" s="53">
        <f t="shared" si="37"/>
        <v>0</v>
      </c>
      <c r="L316" s="39" t="str">
        <f t="shared" si="38"/>
        <v/>
      </c>
      <c r="M316" s="40" t="str">
        <f t="shared" si="36"/>
        <v/>
      </c>
      <c r="N316" s="40" t="str">
        <f t="shared" si="39"/>
        <v/>
      </c>
      <c r="O316" s="40" t="str">
        <f t="shared" si="40"/>
        <v/>
      </c>
      <c r="P316" s="40" t="str">
        <f t="shared" si="41"/>
        <v/>
      </c>
    </row>
    <row r="317" spans="9:16" ht="12.75" customHeight="1" x14ac:dyDescent="0.2">
      <c r="I317" s="37" t="str">
        <f t="shared" si="42"/>
        <v/>
      </c>
      <c r="J317" s="38" t="str">
        <f t="shared" si="43"/>
        <v/>
      </c>
      <c r="K317" s="53">
        <f t="shared" si="37"/>
        <v>0</v>
      </c>
      <c r="L317" s="39" t="str">
        <f t="shared" si="38"/>
        <v/>
      </c>
      <c r="M317" s="40" t="str">
        <f t="shared" si="36"/>
        <v/>
      </c>
      <c r="N317" s="40" t="str">
        <f t="shared" si="39"/>
        <v/>
      </c>
      <c r="O317" s="40" t="str">
        <f t="shared" si="40"/>
        <v/>
      </c>
      <c r="P317" s="40" t="str">
        <f t="shared" si="41"/>
        <v/>
      </c>
    </row>
    <row r="318" spans="9:16" ht="12.75" customHeight="1" x14ac:dyDescent="0.2">
      <c r="I318" s="37" t="str">
        <f t="shared" si="42"/>
        <v/>
      </c>
      <c r="J318" s="38" t="str">
        <f t="shared" si="43"/>
        <v/>
      </c>
      <c r="K318" s="53">
        <f t="shared" si="37"/>
        <v>0</v>
      </c>
      <c r="L318" s="39" t="str">
        <f t="shared" si="38"/>
        <v/>
      </c>
      <c r="M318" s="40" t="str">
        <f t="shared" si="36"/>
        <v/>
      </c>
      <c r="N318" s="40" t="str">
        <f t="shared" si="39"/>
        <v/>
      </c>
      <c r="O318" s="40" t="str">
        <f t="shared" si="40"/>
        <v/>
      </c>
      <c r="P318" s="40" t="str">
        <f t="shared" si="41"/>
        <v/>
      </c>
    </row>
    <row r="319" spans="9:16" ht="12.75" customHeight="1" x14ac:dyDescent="0.2">
      <c r="I319" s="37" t="str">
        <f t="shared" si="42"/>
        <v/>
      </c>
      <c r="J319" s="38" t="str">
        <f t="shared" si="43"/>
        <v/>
      </c>
      <c r="K319" s="53">
        <f t="shared" si="37"/>
        <v>0</v>
      </c>
      <c r="L319" s="39" t="str">
        <f t="shared" si="38"/>
        <v/>
      </c>
      <c r="M319" s="40" t="str">
        <f t="shared" si="36"/>
        <v/>
      </c>
      <c r="N319" s="40" t="str">
        <f t="shared" si="39"/>
        <v/>
      </c>
      <c r="O319" s="40" t="str">
        <f t="shared" si="40"/>
        <v/>
      </c>
      <c r="P319" s="40" t="str">
        <f t="shared" si="41"/>
        <v/>
      </c>
    </row>
    <row r="320" spans="9:16" ht="12.75" customHeight="1" x14ac:dyDescent="0.2">
      <c r="I320" s="37" t="str">
        <f t="shared" si="42"/>
        <v/>
      </c>
      <c r="J320" s="38" t="str">
        <f t="shared" si="43"/>
        <v/>
      </c>
      <c r="K320" s="53">
        <f t="shared" si="37"/>
        <v>0</v>
      </c>
      <c r="L320" s="39" t="str">
        <f t="shared" si="38"/>
        <v/>
      </c>
      <c r="M320" s="40" t="str">
        <f t="shared" si="36"/>
        <v/>
      </c>
      <c r="N320" s="40" t="str">
        <f t="shared" si="39"/>
        <v/>
      </c>
      <c r="O320" s="40" t="str">
        <f t="shared" si="40"/>
        <v/>
      </c>
      <c r="P320" s="40" t="str">
        <f t="shared" si="41"/>
        <v/>
      </c>
    </row>
    <row r="321" spans="9:16" ht="12.75" customHeight="1" x14ac:dyDescent="0.2">
      <c r="I321" s="37" t="str">
        <f t="shared" si="42"/>
        <v/>
      </c>
      <c r="J321" s="38" t="str">
        <f t="shared" si="43"/>
        <v/>
      </c>
      <c r="K321" s="53">
        <f t="shared" si="37"/>
        <v>0</v>
      </c>
      <c r="L321" s="39" t="str">
        <f t="shared" si="38"/>
        <v/>
      </c>
      <c r="M321" s="40" t="str">
        <f t="shared" si="36"/>
        <v/>
      </c>
      <c r="N321" s="40" t="str">
        <f t="shared" si="39"/>
        <v/>
      </c>
      <c r="O321" s="40" t="str">
        <f t="shared" si="40"/>
        <v/>
      </c>
      <c r="P321" s="40" t="str">
        <f t="shared" si="41"/>
        <v/>
      </c>
    </row>
    <row r="322" spans="9:16" ht="12.75" customHeight="1" x14ac:dyDescent="0.2">
      <c r="I322" s="37" t="str">
        <f t="shared" si="42"/>
        <v/>
      </c>
      <c r="J322" s="38" t="str">
        <f t="shared" si="43"/>
        <v/>
      </c>
      <c r="K322" s="53">
        <f t="shared" si="37"/>
        <v>0</v>
      </c>
      <c r="L322" s="39" t="str">
        <f t="shared" si="38"/>
        <v/>
      </c>
      <c r="M322" s="40" t="str">
        <f t="shared" si="36"/>
        <v/>
      </c>
      <c r="N322" s="40" t="str">
        <f t="shared" si="39"/>
        <v/>
      </c>
      <c r="O322" s="40" t="str">
        <f t="shared" si="40"/>
        <v/>
      </c>
      <c r="P322" s="40" t="str">
        <f t="shared" si="41"/>
        <v/>
      </c>
    </row>
    <row r="323" spans="9:16" ht="12.75" customHeight="1" x14ac:dyDescent="0.2">
      <c r="I323" s="37" t="str">
        <f t="shared" si="42"/>
        <v/>
      </c>
      <c r="J323" s="38" t="str">
        <f t="shared" si="43"/>
        <v/>
      </c>
      <c r="K323" s="53">
        <f t="shared" si="37"/>
        <v>0</v>
      </c>
      <c r="L323" s="39" t="str">
        <f t="shared" si="38"/>
        <v/>
      </c>
      <c r="M323" s="40" t="str">
        <f t="shared" si="36"/>
        <v/>
      </c>
      <c r="N323" s="40" t="str">
        <f t="shared" si="39"/>
        <v/>
      </c>
      <c r="O323" s="40" t="str">
        <f t="shared" si="40"/>
        <v/>
      </c>
      <c r="P323" s="40" t="str">
        <f t="shared" si="41"/>
        <v/>
      </c>
    </row>
    <row r="324" spans="9:16" ht="12.75" customHeight="1" x14ac:dyDescent="0.2">
      <c r="I324" s="37" t="str">
        <f t="shared" si="42"/>
        <v/>
      </c>
      <c r="J324" s="38" t="str">
        <f t="shared" si="43"/>
        <v/>
      </c>
      <c r="K324" s="53">
        <f t="shared" si="37"/>
        <v>0</v>
      </c>
      <c r="L324" s="39" t="str">
        <f t="shared" si="38"/>
        <v/>
      </c>
      <c r="M324" s="40" t="str">
        <f t="shared" si="36"/>
        <v/>
      </c>
      <c r="N324" s="40" t="str">
        <f t="shared" si="39"/>
        <v/>
      </c>
      <c r="O324" s="40" t="str">
        <f t="shared" si="40"/>
        <v/>
      </c>
      <c r="P324" s="40" t="str">
        <f t="shared" si="41"/>
        <v/>
      </c>
    </row>
    <row r="325" spans="9:16" ht="12.75" customHeight="1" x14ac:dyDescent="0.2">
      <c r="I325" s="37" t="str">
        <f t="shared" si="42"/>
        <v/>
      </c>
      <c r="J325" s="38" t="str">
        <f t="shared" si="43"/>
        <v/>
      </c>
      <c r="K325" s="53">
        <f t="shared" si="37"/>
        <v>0</v>
      </c>
      <c r="L325" s="39" t="str">
        <f t="shared" si="38"/>
        <v/>
      </c>
      <c r="M325" s="40" t="str">
        <f t="shared" si="36"/>
        <v/>
      </c>
      <c r="N325" s="40" t="str">
        <f t="shared" si="39"/>
        <v/>
      </c>
      <c r="O325" s="40" t="str">
        <f t="shared" si="40"/>
        <v/>
      </c>
      <c r="P325" s="40" t="str">
        <f t="shared" si="41"/>
        <v/>
      </c>
    </row>
    <row r="326" spans="9:16" ht="12.75" customHeight="1" x14ac:dyDescent="0.2">
      <c r="I326" s="37" t="str">
        <f t="shared" si="42"/>
        <v/>
      </c>
      <c r="J326" s="38" t="str">
        <f t="shared" si="43"/>
        <v/>
      </c>
      <c r="K326" s="53">
        <f t="shared" si="37"/>
        <v>0</v>
      </c>
      <c r="L326" s="39" t="str">
        <f t="shared" si="38"/>
        <v/>
      </c>
      <c r="M326" s="40" t="str">
        <f t="shared" si="36"/>
        <v/>
      </c>
      <c r="N326" s="40" t="str">
        <f t="shared" si="39"/>
        <v/>
      </c>
      <c r="O326" s="40" t="str">
        <f t="shared" si="40"/>
        <v/>
      </c>
      <c r="P326" s="40" t="str">
        <f t="shared" si="41"/>
        <v/>
      </c>
    </row>
    <row r="327" spans="9:16" ht="12.75" customHeight="1" x14ac:dyDescent="0.2">
      <c r="I327" s="37" t="str">
        <f t="shared" si="42"/>
        <v/>
      </c>
      <c r="J327" s="38" t="str">
        <f t="shared" si="43"/>
        <v/>
      </c>
      <c r="K327" s="53">
        <f t="shared" si="37"/>
        <v>0</v>
      </c>
      <c r="L327" s="39" t="str">
        <f t="shared" si="38"/>
        <v/>
      </c>
      <c r="M327" s="40" t="str">
        <f t="shared" si="36"/>
        <v/>
      </c>
      <c r="N327" s="40" t="str">
        <f t="shared" si="39"/>
        <v/>
      </c>
      <c r="O327" s="40" t="str">
        <f t="shared" si="40"/>
        <v/>
      </c>
      <c r="P327" s="40" t="str">
        <f t="shared" si="41"/>
        <v/>
      </c>
    </row>
    <row r="328" spans="9:16" ht="12.75" customHeight="1" x14ac:dyDescent="0.2">
      <c r="I328" s="37" t="str">
        <f t="shared" si="42"/>
        <v/>
      </c>
      <c r="J328" s="38" t="str">
        <f t="shared" si="43"/>
        <v/>
      </c>
      <c r="K328" s="53">
        <f t="shared" si="37"/>
        <v>0</v>
      </c>
      <c r="L328" s="39" t="str">
        <f t="shared" si="38"/>
        <v/>
      </c>
      <c r="M328" s="40" t="str">
        <f t="shared" si="36"/>
        <v/>
      </c>
      <c r="N328" s="40" t="str">
        <f t="shared" si="39"/>
        <v/>
      </c>
      <c r="O328" s="40" t="str">
        <f t="shared" si="40"/>
        <v/>
      </c>
      <c r="P328" s="40" t="str">
        <f t="shared" si="41"/>
        <v/>
      </c>
    </row>
    <row r="329" spans="9:16" ht="12.75" customHeight="1" x14ac:dyDescent="0.2">
      <c r="I329" s="37" t="str">
        <f t="shared" si="42"/>
        <v/>
      </c>
      <c r="J329" s="38" t="str">
        <f t="shared" si="43"/>
        <v/>
      </c>
      <c r="K329" s="53">
        <f t="shared" si="37"/>
        <v>0</v>
      </c>
      <c r="L329" s="39" t="str">
        <f t="shared" si="38"/>
        <v/>
      </c>
      <c r="M329" s="40" t="str">
        <f t="shared" si="36"/>
        <v/>
      </c>
      <c r="N329" s="40" t="str">
        <f t="shared" si="39"/>
        <v/>
      </c>
      <c r="O329" s="40" t="str">
        <f t="shared" si="40"/>
        <v/>
      </c>
      <c r="P329" s="40" t="str">
        <f t="shared" si="41"/>
        <v/>
      </c>
    </row>
    <row r="330" spans="9:16" ht="12.75" customHeight="1" x14ac:dyDescent="0.2">
      <c r="I330" s="37" t="str">
        <f t="shared" si="42"/>
        <v/>
      </c>
      <c r="J330" s="38" t="str">
        <f t="shared" si="43"/>
        <v/>
      </c>
      <c r="K330" s="53">
        <f t="shared" si="37"/>
        <v>0</v>
      </c>
      <c r="L330" s="39" t="str">
        <f t="shared" si="38"/>
        <v/>
      </c>
      <c r="M330" s="40" t="str">
        <f t="shared" si="36"/>
        <v/>
      </c>
      <c r="N330" s="40" t="str">
        <f t="shared" si="39"/>
        <v/>
      </c>
      <c r="O330" s="40" t="str">
        <f t="shared" si="40"/>
        <v/>
      </c>
      <c r="P330" s="40" t="str">
        <f t="shared" si="41"/>
        <v/>
      </c>
    </row>
    <row r="331" spans="9:16" ht="12.75" customHeight="1" x14ac:dyDescent="0.2">
      <c r="I331" s="37" t="str">
        <f t="shared" si="42"/>
        <v/>
      </c>
      <c r="J331" s="38" t="str">
        <f t="shared" si="43"/>
        <v/>
      </c>
      <c r="K331" s="53">
        <f t="shared" si="37"/>
        <v>0</v>
      </c>
      <c r="L331" s="39" t="str">
        <f t="shared" si="38"/>
        <v/>
      </c>
      <c r="M331" s="40" t="str">
        <f t="shared" si="36"/>
        <v/>
      </c>
      <c r="N331" s="40" t="str">
        <f t="shared" si="39"/>
        <v/>
      </c>
      <c r="O331" s="40" t="str">
        <f t="shared" si="40"/>
        <v/>
      </c>
      <c r="P331" s="40" t="str">
        <f t="shared" si="41"/>
        <v/>
      </c>
    </row>
    <row r="332" spans="9:16" ht="12.75" customHeight="1" x14ac:dyDescent="0.2">
      <c r="I332" s="37" t="str">
        <f t="shared" si="42"/>
        <v/>
      </c>
      <c r="J332" s="38" t="str">
        <f t="shared" si="43"/>
        <v/>
      </c>
      <c r="K332" s="53">
        <f t="shared" si="37"/>
        <v>0</v>
      </c>
      <c r="L332" s="39" t="str">
        <f t="shared" si="38"/>
        <v/>
      </c>
      <c r="M332" s="40" t="str">
        <f t="shared" si="36"/>
        <v/>
      </c>
      <c r="N332" s="40" t="str">
        <f t="shared" si="39"/>
        <v/>
      </c>
      <c r="O332" s="40" t="str">
        <f t="shared" si="40"/>
        <v/>
      </c>
      <c r="P332" s="40" t="str">
        <f t="shared" si="41"/>
        <v/>
      </c>
    </row>
    <row r="333" spans="9:16" ht="12.75" customHeight="1" x14ac:dyDescent="0.2">
      <c r="I333" s="37" t="str">
        <f t="shared" si="42"/>
        <v/>
      </c>
      <c r="J333" s="38" t="str">
        <f t="shared" si="43"/>
        <v/>
      </c>
      <c r="K333" s="53">
        <f t="shared" si="37"/>
        <v>0</v>
      </c>
      <c r="L333" s="39" t="str">
        <f t="shared" si="38"/>
        <v/>
      </c>
      <c r="M333" s="40" t="str">
        <f t="shared" si="36"/>
        <v/>
      </c>
      <c r="N333" s="40" t="str">
        <f t="shared" si="39"/>
        <v/>
      </c>
      <c r="O333" s="40" t="str">
        <f t="shared" si="40"/>
        <v/>
      </c>
      <c r="P333" s="40" t="str">
        <f t="shared" si="41"/>
        <v/>
      </c>
    </row>
    <row r="334" spans="9:16" ht="12.75" customHeight="1" x14ac:dyDescent="0.2">
      <c r="I334" s="37" t="str">
        <f t="shared" si="42"/>
        <v/>
      </c>
      <c r="J334" s="38" t="str">
        <f t="shared" si="43"/>
        <v/>
      </c>
      <c r="K334" s="53">
        <f t="shared" si="37"/>
        <v>0</v>
      </c>
      <c r="L334" s="39" t="str">
        <f t="shared" si="38"/>
        <v/>
      </c>
      <c r="M334" s="40" t="str">
        <f t="shared" ref="M334:M377" si="44">IF(I334&lt;&gt;"",P333,"")</f>
        <v/>
      </c>
      <c r="N334" s="40" t="str">
        <f t="shared" si="39"/>
        <v/>
      </c>
      <c r="O334" s="40" t="str">
        <f t="shared" si="40"/>
        <v/>
      </c>
      <c r="P334" s="40" t="str">
        <f t="shared" si="41"/>
        <v/>
      </c>
    </row>
    <row r="335" spans="9:16" ht="12.75" customHeight="1" x14ac:dyDescent="0.2">
      <c r="I335" s="37" t="str">
        <f t="shared" si="42"/>
        <v/>
      </c>
      <c r="J335" s="38" t="str">
        <f t="shared" si="43"/>
        <v/>
      </c>
      <c r="K335" s="53">
        <f t="shared" si="37"/>
        <v>0</v>
      </c>
      <c r="L335" s="39" t="str">
        <f t="shared" si="38"/>
        <v/>
      </c>
      <c r="M335" s="40" t="str">
        <f t="shared" si="44"/>
        <v/>
      </c>
      <c r="N335" s="40" t="str">
        <f t="shared" si="39"/>
        <v/>
      </c>
      <c r="O335" s="40" t="str">
        <f t="shared" si="40"/>
        <v/>
      </c>
      <c r="P335" s="40" t="str">
        <f t="shared" si="41"/>
        <v/>
      </c>
    </row>
    <row r="336" spans="9:16" ht="12.75" customHeight="1" x14ac:dyDescent="0.2">
      <c r="I336" s="37" t="str">
        <f t="shared" si="42"/>
        <v/>
      </c>
      <c r="J336" s="38" t="str">
        <f t="shared" si="43"/>
        <v/>
      </c>
      <c r="K336" s="53">
        <f t="shared" si="37"/>
        <v>0</v>
      </c>
      <c r="L336" s="39" t="str">
        <f t="shared" si="38"/>
        <v/>
      </c>
      <c r="M336" s="40" t="str">
        <f t="shared" si="44"/>
        <v/>
      </c>
      <c r="N336" s="40" t="str">
        <f t="shared" si="39"/>
        <v/>
      </c>
      <c r="O336" s="40" t="str">
        <f t="shared" si="40"/>
        <v/>
      </c>
      <c r="P336" s="40" t="str">
        <f t="shared" si="41"/>
        <v/>
      </c>
    </row>
    <row r="337" spans="9:16" ht="12.75" customHeight="1" x14ac:dyDescent="0.2">
      <c r="I337" s="37" t="str">
        <f t="shared" si="42"/>
        <v/>
      </c>
      <c r="J337" s="38" t="str">
        <f t="shared" si="43"/>
        <v/>
      </c>
      <c r="K337" s="53">
        <f t="shared" si="37"/>
        <v>0</v>
      </c>
      <c r="L337" s="39" t="str">
        <f t="shared" si="38"/>
        <v/>
      </c>
      <c r="M337" s="40" t="str">
        <f t="shared" si="44"/>
        <v/>
      </c>
      <c r="N337" s="40" t="str">
        <f t="shared" si="39"/>
        <v/>
      </c>
      <c r="O337" s="40" t="str">
        <f t="shared" si="40"/>
        <v/>
      </c>
      <c r="P337" s="40" t="str">
        <f t="shared" si="41"/>
        <v/>
      </c>
    </row>
    <row r="338" spans="9:16" ht="12.75" customHeight="1" x14ac:dyDescent="0.2">
      <c r="I338" s="37" t="str">
        <f t="shared" si="42"/>
        <v/>
      </c>
      <c r="J338" s="38" t="str">
        <f t="shared" si="43"/>
        <v/>
      </c>
      <c r="K338" s="53">
        <f t="shared" si="37"/>
        <v>0</v>
      </c>
      <c r="L338" s="39" t="str">
        <f t="shared" si="38"/>
        <v/>
      </c>
      <c r="M338" s="40" t="str">
        <f t="shared" si="44"/>
        <v/>
      </c>
      <c r="N338" s="40" t="str">
        <f t="shared" si="39"/>
        <v/>
      </c>
      <c r="O338" s="40" t="str">
        <f t="shared" si="40"/>
        <v/>
      </c>
      <c r="P338" s="40" t="str">
        <f t="shared" si="41"/>
        <v/>
      </c>
    </row>
    <row r="339" spans="9:16" ht="12.75" customHeight="1" x14ac:dyDescent="0.2">
      <c r="I339" s="37" t="str">
        <f t="shared" si="42"/>
        <v/>
      </c>
      <c r="J339" s="38" t="str">
        <f t="shared" si="43"/>
        <v/>
      </c>
      <c r="K339" s="53">
        <f t="shared" ref="K339:K402" si="45">IF(J340="",0,J340)</f>
        <v>0</v>
      </c>
      <c r="L339" s="39" t="str">
        <f t="shared" ref="L339:L377" si="46">IF(J339="","",$L$14)</f>
        <v/>
      </c>
      <c r="M339" s="40" t="str">
        <f t="shared" si="44"/>
        <v/>
      </c>
      <c r="N339" s="40" t="str">
        <f t="shared" ref="N339:N377" si="47">IF(I339&lt;&gt;"",$N$14*M339,"")</f>
        <v/>
      </c>
      <c r="O339" s="40" t="str">
        <f t="shared" ref="O339:O377" si="48">IF(I339&lt;&gt;"",L339-N339,"")</f>
        <v/>
      </c>
      <c r="P339" s="40" t="str">
        <f t="shared" ref="P339:P377" si="49">IF(I339&lt;&gt;"",M339-O339,"")</f>
        <v/>
      </c>
    </row>
    <row r="340" spans="9:16" ht="12.75" customHeight="1" x14ac:dyDescent="0.2">
      <c r="I340" s="37" t="str">
        <f t="shared" ref="I340:I377" si="50">IF(I339&gt;=$I$14,"",I339+1)</f>
        <v/>
      </c>
      <c r="J340" s="38" t="str">
        <f t="shared" ref="J340:J377" si="51">IF(I340="","",EDATE($J$18,I339))</f>
        <v/>
      </c>
      <c r="K340" s="53">
        <f t="shared" si="45"/>
        <v>0</v>
      </c>
      <c r="L340" s="39" t="str">
        <f t="shared" si="46"/>
        <v/>
      </c>
      <c r="M340" s="40" t="str">
        <f t="shared" si="44"/>
        <v/>
      </c>
      <c r="N340" s="40" t="str">
        <f t="shared" si="47"/>
        <v/>
      </c>
      <c r="O340" s="40" t="str">
        <f t="shared" si="48"/>
        <v/>
      </c>
      <c r="P340" s="40" t="str">
        <f t="shared" si="49"/>
        <v/>
      </c>
    </row>
    <row r="341" spans="9:16" ht="12.75" customHeight="1" x14ac:dyDescent="0.2">
      <c r="I341" s="37" t="str">
        <f t="shared" si="50"/>
        <v/>
      </c>
      <c r="J341" s="38" t="str">
        <f t="shared" si="51"/>
        <v/>
      </c>
      <c r="K341" s="53">
        <f t="shared" si="45"/>
        <v>0</v>
      </c>
      <c r="L341" s="39" t="str">
        <f t="shared" si="46"/>
        <v/>
      </c>
      <c r="M341" s="40" t="str">
        <f t="shared" si="44"/>
        <v/>
      </c>
      <c r="N341" s="40" t="str">
        <f t="shared" si="47"/>
        <v/>
      </c>
      <c r="O341" s="40" t="str">
        <f t="shared" si="48"/>
        <v/>
      </c>
      <c r="P341" s="40" t="str">
        <f t="shared" si="49"/>
        <v/>
      </c>
    </row>
    <row r="342" spans="9:16" ht="12.75" customHeight="1" x14ac:dyDescent="0.2">
      <c r="I342" s="37" t="str">
        <f t="shared" si="50"/>
        <v/>
      </c>
      <c r="J342" s="38" t="str">
        <f t="shared" si="51"/>
        <v/>
      </c>
      <c r="K342" s="53">
        <f t="shared" si="45"/>
        <v>0</v>
      </c>
      <c r="L342" s="39" t="str">
        <f t="shared" si="46"/>
        <v/>
      </c>
      <c r="M342" s="40" t="str">
        <f t="shared" si="44"/>
        <v/>
      </c>
      <c r="N342" s="40" t="str">
        <f t="shared" si="47"/>
        <v/>
      </c>
      <c r="O342" s="40" t="str">
        <f t="shared" si="48"/>
        <v/>
      </c>
      <c r="P342" s="40" t="str">
        <f t="shared" si="49"/>
        <v/>
      </c>
    </row>
    <row r="343" spans="9:16" ht="12.75" customHeight="1" x14ac:dyDescent="0.2">
      <c r="I343" s="37" t="str">
        <f t="shared" si="50"/>
        <v/>
      </c>
      <c r="J343" s="38" t="str">
        <f t="shared" si="51"/>
        <v/>
      </c>
      <c r="K343" s="53">
        <f t="shared" si="45"/>
        <v>0</v>
      </c>
      <c r="L343" s="39" t="str">
        <f t="shared" si="46"/>
        <v/>
      </c>
      <c r="M343" s="40" t="str">
        <f t="shared" si="44"/>
        <v/>
      </c>
      <c r="N343" s="40" t="str">
        <f t="shared" si="47"/>
        <v/>
      </c>
      <c r="O343" s="40" t="str">
        <f t="shared" si="48"/>
        <v/>
      </c>
      <c r="P343" s="40" t="str">
        <f t="shared" si="49"/>
        <v/>
      </c>
    </row>
    <row r="344" spans="9:16" ht="12.75" customHeight="1" x14ac:dyDescent="0.2">
      <c r="I344" s="37" t="str">
        <f t="shared" si="50"/>
        <v/>
      </c>
      <c r="J344" s="38" t="str">
        <f t="shared" si="51"/>
        <v/>
      </c>
      <c r="K344" s="53">
        <f t="shared" si="45"/>
        <v>0</v>
      </c>
      <c r="L344" s="39" t="str">
        <f t="shared" si="46"/>
        <v/>
      </c>
      <c r="M344" s="40" t="str">
        <f t="shared" si="44"/>
        <v/>
      </c>
      <c r="N344" s="40" t="str">
        <f t="shared" si="47"/>
        <v/>
      </c>
      <c r="O344" s="40" t="str">
        <f t="shared" si="48"/>
        <v/>
      </c>
      <c r="P344" s="40" t="str">
        <f t="shared" si="49"/>
        <v/>
      </c>
    </row>
    <row r="345" spans="9:16" ht="12.75" customHeight="1" x14ac:dyDescent="0.2">
      <c r="I345" s="37" t="str">
        <f t="shared" si="50"/>
        <v/>
      </c>
      <c r="J345" s="38" t="str">
        <f t="shared" si="51"/>
        <v/>
      </c>
      <c r="K345" s="53">
        <f t="shared" si="45"/>
        <v>0</v>
      </c>
      <c r="L345" s="39" t="str">
        <f t="shared" si="46"/>
        <v/>
      </c>
      <c r="M345" s="40" t="str">
        <f t="shared" si="44"/>
        <v/>
      </c>
      <c r="N345" s="40" t="str">
        <f t="shared" si="47"/>
        <v/>
      </c>
      <c r="O345" s="40" t="str">
        <f t="shared" si="48"/>
        <v/>
      </c>
      <c r="P345" s="40" t="str">
        <f t="shared" si="49"/>
        <v/>
      </c>
    </row>
    <row r="346" spans="9:16" ht="12.75" customHeight="1" x14ac:dyDescent="0.2">
      <c r="I346" s="37" t="str">
        <f t="shared" si="50"/>
        <v/>
      </c>
      <c r="J346" s="38" t="str">
        <f t="shared" si="51"/>
        <v/>
      </c>
      <c r="K346" s="53">
        <f t="shared" si="45"/>
        <v>0</v>
      </c>
      <c r="L346" s="39" t="str">
        <f t="shared" si="46"/>
        <v/>
      </c>
      <c r="M346" s="40" t="str">
        <f t="shared" si="44"/>
        <v/>
      </c>
      <c r="N346" s="40" t="str">
        <f t="shared" si="47"/>
        <v/>
      </c>
      <c r="O346" s="40" t="str">
        <f t="shared" si="48"/>
        <v/>
      </c>
      <c r="P346" s="40" t="str">
        <f t="shared" si="49"/>
        <v/>
      </c>
    </row>
    <row r="347" spans="9:16" ht="12.75" customHeight="1" x14ac:dyDescent="0.2">
      <c r="I347" s="37" t="str">
        <f t="shared" si="50"/>
        <v/>
      </c>
      <c r="J347" s="38" t="str">
        <f t="shared" si="51"/>
        <v/>
      </c>
      <c r="K347" s="53">
        <f t="shared" si="45"/>
        <v>0</v>
      </c>
      <c r="L347" s="39" t="str">
        <f t="shared" si="46"/>
        <v/>
      </c>
      <c r="M347" s="40" t="str">
        <f t="shared" si="44"/>
        <v/>
      </c>
      <c r="N347" s="40" t="str">
        <f t="shared" si="47"/>
        <v/>
      </c>
      <c r="O347" s="40" t="str">
        <f t="shared" si="48"/>
        <v/>
      </c>
      <c r="P347" s="40" t="str">
        <f t="shared" si="49"/>
        <v/>
      </c>
    </row>
    <row r="348" spans="9:16" ht="12.75" customHeight="1" x14ac:dyDescent="0.2">
      <c r="I348" s="37" t="str">
        <f t="shared" si="50"/>
        <v/>
      </c>
      <c r="J348" s="38" t="str">
        <f t="shared" si="51"/>
        <v/>
      </c>
      <c r="K348" s="53">
        <f t="shared" si="45"/>
        <v>0</v>
      </c>
      <c r="L348" s="39" t="str">
        <f t="shared" si="46"/>
        <v/>
      </c>
      <c r="M348" s="40" t="str">
        <f t="shared" si="44"/>
        <v/>
      </c>
      <c r="N348" s="40" t="str">
        <f t="shared" si="47"/>
        <v/>
      </c>
      <c r="O348" s="40" t="str">
        <f t="shared" si="48"/>
        <v/>
      </c>
      <c r="P348" s="40" t="str">
        <f t="shared" si="49"/>
        <v/>
      </c>
    </row>
    <row r="349" spans="9:16" ht="12.75" customHeight="1" x14ac:dyDescent="0.2">
      <c r="I349" s="37" t="str">
        <f t="shared" si="50"/>
        <v/>
      </c>
      <c r="J349" s="38" t="str">
        <f t="shared" si="51"/>
        <v/>
      </c>
      <c r="K349" s="53">
        <f t="shared" si="45"/>
        <v>0</v>
      </c>
      <c r="L349" s="39" t="str">
        <f t="shared" si="46"/>
        <v/>
      </c>
      <c r="M349" s="40" t="str">
        <f t="shared" si="44"/>
        <v/>
      </c>
      <c r="N349" s="40" t="str">
        <f t="shared" si="47"/>
        <v/>
      </c>
      <c r="O349" s="40" t="str">
        <f t="shared" si="48"/>
        <v/>
      </c>
      <c r="P349" s="40" t="str">
        <f t="shared" si="49"/>
        <v/>
      </c>
    </row>
    <row r="350" spans="9:16" ht="12.75" customHeight="1" x14ac:dyDescent="0.2">
      <c r="I350" s="37" t="str">
        <f t="shared" si="50"/>
        <v/>
      </c>
      <c r="J350" s="38" t="str">
        <f t="shared" si="51"/>
        <v/>
      </c>
      <c r="K350" s="53">
        <f t="shared" si="45"/>
        <v>0</v>
      </c>
      <c r="L350" s="39" t="str">
        <f t="shared" si="46"/>
        <v/>
      </c>
      <c r="M350" s="40" t="str">
        <f t="shared" si="44"/>
        <v/>
      </c>
      <c r="N350" s="40" t="str">
        <f t="shared" si="47"/>
        <v/>
      </c>
      <c r="O350" s="40" t="str">
        <f t="shared" si="48"/>
        <v/>
      </c>
      <c r="P350" s="40" t="str">
        <f t="shared" si="49"/>
        <v/>
      </c>
    </row>
    <row r="351" spans="9:16" ht="12.75" customHeight="1" x14ac:dyDescent="0.2">
      <c r="I351" s="37" t="str">
        <f t="shared" si="50"/>
        <v/>
      </c>
      <c r="J351" s="38" t="str">
        <f t="shared" si="51"/>
        <v/>
      </c>
      <c r="K351" s="53">
        <f t="shared" si="45"/>
        <v>0</v>
      </c>
      <c r="L351" s="39" t="str">
        <f t="shared" si="46"/>
        <v/>
      </c>
      <c r="M351" s="40" t="str">
        <f t="shared" si="44"/>
        <v/>
      </c>
      <c r="N351" s="40" t="str">
        <f t="shared" si="47"/>
        <v/>
      </c>
      <c r="O351" s="40" t="str">
        <f t="shared" si="48"/>
        <v/>
      </c>
      <c r="P351" s="40" t="str">
        <f t="shared" si="49"/>
        <v/>
      </c>
    </row>
    <row r="352" spans="9:16" ht="12.75" customHeight="1" x14ac:dyDescent="0.2">
      <c r="I352" s="37" t="str">
        <f t="shared" si="50"/>
        <v/>
      </c>
      <c r="J352" s="38" t="str">
        <f t="shared" si="51"/>
        <v/>
      </c>
      <c r="K352" s="53">
        <f t="shared" si="45"/>
        <v>0</v>
      </c>
      <c r="L352" s="39" t="str">
        <f t="shared" si="46"/>
        <v/>
      </c>
      <c r="M352" s="40" t="str">
        <f t="shared" si="44"/>
        <v/>
      </c>
      <c r="N352" s="40" t="str">
        <f t="shared" si="47"/>
        <v/>
      </c>
      <c r="O352" s="40" t="str">
        <f t="shared" si="48"/>
        <v/>
      </c>
      <c r="P352" s="40" t="str">
        <f t="shared" si="49"/>
        <v/>
      </c>
    </row>
    <row r="353" spans="9:16" ht="12.75" customHeight="1" x14ac:dyDescent="0.2">
      <c r="I353" s="37" t="str">
        <f t="shared" si="50"/>
        <v/>
      </c>
      <c r="J353" s="38" t="str">
        <f t="shared" si="51"/>
        <v/>
      </c>
      <c r="K353" s="53">
        <f t="shared" si="45"/>
        <v>0</v>
      </c>
      <c r="L353" s="39" t="str">
        <f t="shared" si="46"/>
        <v/>
      </c>
      <c r="M353" s="40" t="str">
        <f t="shared" si="44"/>
        <v/>
      </c>
      <c r="N353" s="40" t="str">
        <f t="shared" si="47"/>
        <v/>
      </c>
      <c r="O353" s="40" t="str">
        <f t="shared" si="48"/>
        <v/>
      </c>
      <c r="P353" s="40" t="str">
        <f t="shared" si="49"/>
        <v/>
      </c>
    </row>
    <row r="354" spans="9:16" ht="12.75" customHeight="1" x14ac:dyDescent="0.2">
      <c r="I354" s="37" t="str">
        <f t="shared" si="50"/>
        <v/>
      </c>
      <c r="J354" s="38" t="str">
        <f t="shared" si="51"/>
        <v/>
      </c>
      <c r="K354" s="53">
        <f t="shared" si="45"/>
        <v>0</v>
      </c>
      <c r="L354" s="39" t="str">
        <f t="shared" si="46"/>
        <v/>
      </c>
      <c r="M354" s="40" t="str">
        <f t="shared" si="44"/>
        <v/>
      </c>
      <c r="N354" s="40" t="str">
        <f t="shared" si="47"/>
        <v/>
      </c>
      <c r="O354" s="40" t="str">
        <f t="shared" si="48"/>
        <v/>
      </c>
      <c r="P354" s="40" t="str">
        <f t="shared" si="49"/>
        <v/>
      </c>
    </row>
    <row r="355" spans="9:16" ht="12.75" customHeight="1" x14ac:dyDescent="0.2">
      <c r="I355" s="37" t="str">
        <f t="shared" si="50"/>
        <v/>
      </c>
      <c r="J355" s="38" t="str">
        <f t="shared" si="51"/>
        <v/>
      </c>
      <c r="K355" s="53">
        <f t="shared" si="45"/>
        <v>0</v>
      </c>
      <c r="L355" s="39" t="str">
        <f t="shared" si="46"/>
        <v/>
      </c>
      <c r="M355" s="40" t="str">
        <f t="shared" si="44"/>
        <v/>
      </c>
      <c r="N355" s="40" t="str">
        <f t="shared" si="47"/>
        <v/>
      </c>
      <c r="O355" s="40" t="str">
        <f t="shared" si="48"/>
        <v/>
      </c>
      <c r="P355" s="40" t="str">
        <f t="shared" si="49"/>
        <v/>
      </c>
    </row>
    <row r="356" spans="9:16" ht="12.75" customHeight="1" x14ac:dyDescent="0.2">
      <c r="I356" s="37" t="str">
        <f t="shared" si="50"/>
        <v/>
      </c>
      <c r="J356" s="38" t="str">
        <f t="shared" si="51"/>
        <v/>
      </c>
      <c r="K356" s="53">
        <f t="shared" si="45"/>
        <v>0</v>
      </c>
      <c r="L356" s="39" t="str">
        <f t="shared" si="46"/>
        <v/>
      </c>
      <c r="M356" s="40" t="str">
        <f t="shared" si="44"/>
        <v/>
      </c>
      <c r="N356" s="40" t="str">
        <f t="shared" si="47"/>
        <v/>
      </c>
      <c r="O356" s="40" t="str">
        <f t="shared" si="48"/>
        <v/>
      </c>
      <c r="P356" s="40" t="str">
        <f t="shared" si="49"/>
        <v/>
      </c>
    </row>
    <row r="357" spans="9:16" ht="12.75" customHeight="1" x14ac:dyDescent="0.2">
      <c r="I357" s="37" t="str">
        <f t="shared" si="50"/>
        <v/>
      </c>
      <c r="J357" s="38" t="str">
        <f t="shared" si="51"/>
        <v/>
      </c>
      <c r="K357" s="53">
        <f t="shared" si="45"/>
        <v>0</v>
      </c>
      <c r="L357" s="39" t="str">
        <f t="shared" si="46"/>
        <v/>
      </c>
      <c r="M357" s="40" t="str">
        <f t="shared" si="44"/>
        <v/>
      </c>
      <c r="N357" s="40" t="str">
        <f t="shared" si="47"/>
        <v/>
      </c>
      <c r="O357" s="40" t="str">
        <f t="shared" si="48"/>
        <v/>
      </c>
      <c r="P357" s="40" t="str">
        <f t="shared" si="49"/>
        <v/>
      </c>
    </row>
    <row r="358" spans="9:16" ht="12.75" customHeight="1" x14ac:dyDescent="0.2">
      <c r="I358" s="37" t="str">
        <f t="shared" si="50"/>
        <v/>
      </c>
      <c r="J358" s="38" t="str">
        <f t="shared" si="51"/>
        <v/>
      </c>
      <c r="K358" s="53">
        <f t="shared" si="45"/>
        <v>0</v>
      </c>
      <c r="L358" s="39" t="str">
        <f t="shared" si="46"/>
        <v/>
      </c>
      <c r="M358" s="40" t="str">
        <f t="shared" si="44"/>
        <v/>
      </c>
      <c r="N358" s="40" t="str">
        <f t="shared" si="47"/>
        <v/>
      </c>
      <c r="O358" s="40" t="str">
        <f t="shared" si="48"/>
        <v/>
      </c>
      <c r="P358" s="40" t="str">
        <f t="shared" si="49"/>
        <v/>
      </c>
    </row>
    <row r="359" spans="9:16" ht="12.75" customHeight="1" x14ac:dyDescent="0.2">
      <c r="I359" s="37" t="str">
        <f t="shared" si="50"/>
        <v/>
      </c>
      <c r="J359" s="38" t="str">
        <f t="shared" si="51"/>
        <v/>
      </c>
      <c r="K359" s="53">
        <f t="shared" si="45"/>
        <v>0</v>
      </c>
      <c r="L359" s="39" t="str">
        <f t="shared" si="46"/>
        <v/>
      </c>
      <c r="M359" s="40" t="str">
        <f t="shared" si="44"/>
        <v/>
      </c>
      <c r="N359" s="40" t="str">
        <f t="shared" si="47"/>
        <v/>
      </c>
      <c r="O359" s="40" t="str">
        <f t="shared" si="48"/>
        <v/>
      </c>
      <c r="P359" s="40" t="str">
        <f t="shared" si="49"/>
        <v/>
      </c>
    </row>
    <row r="360" spans="9:16" ht="12.75" customHeight="1" x14ac:dyDescent="0.2">
      <c r="I360" s="37" t="str">
        <f t="shared" si="50"/>
        <v/>
      </c>
      <c r="J360" s="38" t="str">
        <f t="shared" si="51"/>
        <v/>
      </c>
      <c r="K360" s="53">
        <f t="shared" si="45"/>
        <v>0</v>
      </c>
      <c r="L360" s="39" t="str">
        <f t="shared" si="46"/>
        <v/>
      </c>
      <c r="M360" s="40" t="str">
        <f t="shared" si="44"/>
        <v/>
      </c>
      <c r="N360" s="40" t="str">
        <f t="shared" si="47"/>
        <v/>
      </c>
      <c r="O360" s="40" t="str">
        <f t="shared" si="48"/>
        <v/>
      </c>
      <c r="P360" s="40" t="str">
        <f t="shared" si="49"/>
        <v/>
      </c>
    </row>
    <row r="361" spans="9:16" ht="12.75" customHeight="1" x14ac:dyDescent="0.2">
      <c r="I361" s="37" t="str">
        <f t="shared" si="50"/>
        <v/>
      </c>
      <c r="J361" s="38" t="str">
        <f t="shared" si="51"/>
        <v/>
      </c>
      <c r="K361" s="53">
        <f t="shared" si="45"/>
        <v>0</v>
      </c>
      <c r="L361" s="39" t="str">
        <f t="shared" si="46"/>
        <v/>
      </c>
      <c r="M361" s="40" t="str">
        <f t="shared" si="44"/>
        <v/>
      </c>
      <c r="N361" s="40" t="str">
        <f t="shared" si="47"/>
        <v/>
      </c>
      <c r="O361" s="40" t="str">
        <f t="shared" si="48"/>
        <v/>
      </c>
      <c r="P361" s="40" t="str">
        <f t="shared" si="49"/>
        <v/>
      </c>
    </row>
    <row r="362" spans="9:16" ht="12.75" customHeight="1" x14ac:dyDescent="0.2">
      <c r="I362" s="37" t="str">
        <f t="shared" si="50"/>
        <v/>
      </c>
      <c r="J362" s="38" t="str">
        <f t="shared" si="51"/>
        <v/>
      </c>
      <c r="K362" s="53">
        <f t="shared" si="45"/>
        <v>0</v>
      </c>
      <c r="L362" s="39" t="str">
        <f t="shared" si="46"/>
        <v/>
      </c>
      <c r="M362" s="40" t="str">
        <f t="shared" si="44"/>
        <v/>
      </c>
      <c r="N362" s="40" t="str">
        <f t="shared" si="47"/>
        <v/>
      </c>
      <c r="O362" s="40" t="str">
        <f t="shared" si="48"/>
        <v/>
      </c>
      <c r="P362" s="40" t="str">
        <f t="shared" si="49"/>
        <v/>
      </c>
    </row>
    <row r="363" spans="9:16" ht="12.75" customHeight="1" x14ac:dyDescent="0.2">
      <c r="I363" s="37" t="str">
        <f t="shared" si="50"/>
        <v/>
      </c>
      <c r="J363" s="38" t="str">
        <f t="shared" si="51"/>
        <v/>
      </c>
      <c r="K363" s="53">
        <f t="shared" si="45"/>
        <v>0</v>
      </c>
      <c r="L363" s="39" t="str">
        <f t="shared" si="46"/>
        <v/>
      </c>
      <c r="M363" s="40" t="str">
        <f t="shared" si="44"/>
        <v/>
      </c>
      <c r="N363" s="40" t="str">
        <f t="shared" si="47"/>
        <v/>
      </c>
      <c r="O363" s="40" t="str">
        <f t="shared" si="48"/>
        <v/>
      </c>
      <c r="P363" s="40" t="str">
        <f t="shared" si="49"/>
        <v/>
      </c>
    </row>
    <row r="364" spans="9:16" ht="12.75" customHeight="1" x14ac:dyDescent="0.2">
      <c r="I364" s="37" t="str">
        <f t="shared" si="50"/>
        <v/>
      </c>
      <c r="J364" s="38" t="str">
        <f t="shared" si="51"/>
        <v/>
      </c>
      <c r="K364" s="53">
        <f t="shared" si="45"/>
        <v>0</v>
      </c>
      <c r="L364" s="39" t="str">
        <f t="shared" si="46"/>
        <v/>
      </c>
      <c r="M364" s="40" t="str">
        <f t="shared" si="44"/>
        <v/>
      </c>
      <c r="N364" s="40" t="str">
        <f t="shared" si="47"/>
        <v/>
      </c>
      <c r="O364" s="40" t="str">
        <f t="shared" si="48"/>
        <v/>
      </c>
      <c r="P364" s="40" t="str">
        <f t="shared" si="49"/>
        <v/>
      </c>
    </row>
    <row r="365" spans="9:16" ht="12.75" customHeight="1" x14ac:dyDescent="0.2">
      <c r="I365" s="37" t="str">
        <f t="shared" si="50"/>
        <v/>
      </c>
      <c r="J365" s="38" t="str">
        <f t="shared" si="51"/>
        <v/>
      </c>
      <c r="K365" s="53">
        <f t="shared" si="45"/>
        <v>0</v>
      </c>
      <c r="L365" s="39" t="str">
        <f t="shared" si="46"/>
        <v/>
      </c>
      <c r="M365" s="40" t="str">
        <f t="shared" si="44"/>
        <v/>
      </c>
      <c r="N365" s="40" t="str">
        <f t="shared" si="47"/>
        <v/>
      </c>
      <c r="O365" s="40" t="str">
        <f t="shared" si="48"/>
        <v/>
      </c>
      <c r="P365" s="40" t="str">
        <f t="shared" si="49"/>
        <v/>
      </c>
    </row>
    <row r="366" spans="9:16" ht="12.75" customHeight="1" x14ac:dyDescent="0.2">
      <c r="I366" s="37" t="str">
        <f t="shared" si="50"/>
        <v/>
      </c>
      <c r="J366" s="38" t="str">
        <f t="shared" si="51"/>
        <v/>
      </c>
      <c r="K366" s="53">
        <f t="shared" si="45"/>
        <v>0</v>
      </c>
      <c r="L366" s="39" t="str">
        <f t="shared" si="46"/>
        <v/>
      </c>
      <c r="M366" s="40" t="str">
        <f t="shared" si="44"/>
        <v/>
      </c>
      <c r="N366" s="40" t="str">
        <f t="shared" si="47"/>
        <v/>
      </c>
      <c r="O366" s="40" t="str">
        <f t="shared" si="48"/>
        <v/>
      </c>
      <c r="P366" s="40" t="str">
        <f t="shared" si="49"/>
        <v/>
      </c>
    </row>
    <row r="367" spans="9:16" ht="12.75" customHeight="1" x14ac:dyDescent="0.2">
      <c r="I367" s="37" t="str">
        <f t="shared" si="50"/>
        <v/>
      </c>
      <c r="J367" s="38" t="str">
        <f t="shared" si="51"/>
        <v/>
      </c>
      <c r="K367" s="53">
        <f t="shared" si="45"/>
        <v>0</v>
      </c>
      <c r="L367" s="39" t="str">
        <f t="shared" si="46"/>
        <v/>
      </c>
      <c r="M367" s="40" t="str">
        <f t="shared" si="44"/>
        <v/>
      </c>
      <c r="N367" s="40" t="str">
        <f t="shared" si="47"/>
        <v/>
      </c>
      <c r="O367" s="40" t="str">
        <f t="shared" si="48"/>
        <v/>
      </c>
      <c r="P367" s="40" t="str">
        <f t="shared" si="49"/>
        <v/>
      </c>
    </row>
    <row r="368" spans="9:16" ht="12.75" customHeight="1" x14ac:dyDescent="0.2">
      <c r="I368" s="37" t="str">
        <f t="shared" si="50"/>
        <v/>
      </c>
      <c r="J368" s="38" t="str">
        <f t="shared" si="51"/>
        <v/>
      </c>
      <c r="K368" s="53">
        <f t="shared" si="45"/>
        <v>0</v>
      </c>
      <c r="L368" s="39" t="str">
        <f t="shared" si="46"/>
        <v/>
      </c>
      <c r="M368" s="40" t="str">
        <f t="shared" si="44"/>
        <v/>
      </c>
      <c r="N368" s="40" t="str">
        <f t="shared" si="47"/>
        <v/>
      </c>
      <c r="O368" s="40" t="str">
        <f t="shared" si="48"/>
        <v/>
      </c>
      <c r="P368" s="40" t="str">
        <f t="shared" si="49"/>
        <v/>
      </c>
    </row>
    <row r="369" spans="9:16" ht="12.75" customHeight="1" x14ac:dyDescent="0.2">
      <c r="I369" s="37" t="str">
        <f t="shared" si="50"/>
        <v/>
      </c>
      <c r="J369" s="38" t="str">
        <f t="shared" si="51"/>
        <v/>
      </c>
      <c r="K369" s="53">
        <f t="shared" si="45"/>
        <v>0</v>
      </c>
      <c r="L369" s="39" t="str">
        <f t="shared" si="46"/>
        <v/>
      </c>
      <c r="M369" s="40" t="str">
        <f t="shared" si="44"/>
        <v/>
      </c>
      <c r="N369" s="40" t="str">
        <f t="shared" si="47"/>
        <v/>
      </c>
      <c r="O369" s="40" t="str">
        <f t="shared" si="48"/>
        <v/>
      </c>
      <c r="P369" s="40" t="str">
        <f t="shared" si="49"/>
        <v/>
      </c>
    </row>
    <row r="370" spans="9:16" ht="12.75" customHeight="1" x14ac:dyDescent="0.2">
      <c r="I370" s="37" t="str">
        <f t="shared" si="50"/>
        <v/>
      </c>
      <c r="J370" s="38" t="str">
        <f t="shared" si="51"/>
        <v/>
      </c>
      <c r="K370" s="53">
        <f t="shared" si="45"/>
        <v>0</v>
      </c>
      <c r="L370" s="39" t="str">
        <f t="shared" si="46"/>
        <v/>
      </c>
      <c r="M370" s="40" t="str">
        <f t="shared" si="44"/>
        <v/>
      </c>
      <c r="N370" s="40" t="str">
        <f t="shared" si="47"/>
        <v/>
      </c>
      <c r="O370" s="40" t="str">
        <f t="shared" si="48"/>
        <v/>
      </c>
      <c r="P370" s="40" t="str">
        <f t="shared" si="49"/>
        <v/>
      </c>
    </row>
    <row r="371" spans="9:16" ht="12.75" customHeight="1" x14ac:dyDescent="0.2">
      <c r="I371" s="37" t="str">
        <f t="shared" si="50"/>
        <v/>
      </c>
      <c r="J371" s="38" t="str">
        <f t="shared" si="51"/>
        <v/>
      </c>
      <c r="K371" s="53">
        <f t="shared" si="45"/>
        <v>0</v>
      </c>
      <c r="L371" s="39" t="str">
        <f t="shared" si="46"/>
        <v/>
      </c>
      <c r="M371" s="40" t="str">
        <f t="shared" si="44"/>
        <v/>
      </c>
      <c r="N371" s="40" t="str">
        <f t="shared" si="47"/>
        <v/>
      </c>
      <c r="O371" s="40" t="str">
        <f t="shared" si="48"/>
        <v/>
      </c>
      <c r="P371" s="40" t="str">
        <f t="shared" si="49"/>
        <v/>
      </c>
    </row>
    <row r="372" spans="9:16" ht="12.75" customHeight="1" x14ac:dyDescent="0.2">
      <c r="I372" s="37" t="str">
        <f t="shared" si="50"/>
        <v/>
      </c>
      <c r="J372" s="38" t="str">
        <f t="shared" si="51"/>
        <v/>
      </c>
      <c r="K372" s="53">
        <f t="shared" si="45"/>
        <v>0</v>
      </c>
      <c r="L372" s="39" t="str">
        <f t="shared" si="46"/>
        <v/>
      </c>
      <c r="M372" s="40" t="str">
        <f t="shared" si="44"/>
        <v/>
      </c>
      <c r="N372" s="40" t="str">
        <f t="shared" si="47"/>
        <v/>
      </c>
      <c r="O372" s="40" t="str">
        <f t="shared" si="48"/>
        <v/>
      </c>
      <c r="P372" s="40" t="str">
        <f t="shared" si="49"/>
        <v/>
      </c>
    </row>
    <row r="373" spans="9:16" ht="12.75" customHeight="1" x14ac:dyDescent="0.2">
      <c r="I373" s="37" t="str">
        <f t="shared" si="50"/>
        <v/>
      </c>
      <c r="J373" s="38" t="str">
        <f t="shared" si="51"/>
        <v/>
      </c>
      <c r="K373" s="53">
        <f t="shared" si="45"/>
        <v>0</v>
      </c>
      <c r="L373" s="39" t="str">
        <f t="shared" si="46"/>
        <v/>
      </c>
      <c r="M373" s="40" t="str">
        <f t="shared" si="44"/>
        <v/>
      </c>
      <c r="N373" s="40" t="str">
        <f t="shared" si="47"/>
        <v/>
      </c>
      <c r="O373" s="40" t="str">
        <f t="shared" si="48"/>
        <v/>
      </c>
      <c r="P373" s="40" t="str">
        <f t="shared" si="49"/>
        <v/>
      </c>
    </row>
    <row r="374" spans="9:16" ht="12.75" customHeight="1" x14ac:dyDescent="0.2">
      <c r="I374" s="37" t="str">
        <f t="shared" si="50"/>
        <v/>
      </c>
      <c r="J374" s="38" t="str">
        <f t="shared" si="51"/>
        <v/>
      </c>
      <c r="K374" s="53">
        <f t="shared" si="45"/>
        <v>0</v>
      </c>
      <c r="L374" s="39" t="str">
        <f t="shared" si="46"/>
        <v/>
      </c>
      <c r="M374" s="40" t="str">
        <f t="shared" si="44"/>
        <v/>
      </c>
      <c r="N374" s="40" t="str">
        <f t="shared" si="47"/>
        <v/>
      </c>
      <c r="O374" s="40" t="str">
        <f t="shared" si="48"/>
        <v/>
      </c>
      <c r="P374" s="40" t="str">
        <f t="shared" si="49"/>
        <v/>
      </c>
    </row>
    <row r="375" spans="9:16" ht="12.75" customHeight="1" x14ac:dyDescent="0.2">
      <c r="I375" s="37" t="str">
        <f t="shared" si="50"/>
        <v/>
      </c>
      <c r="J375" s="38" t="str">
        <f t="shared" si="51"/>
        <v/>
      </c>
      <c r="K375" s="53">
        <f t="shared" si="45"/>
        <v>0</v>
      </c>
      <c r="L375" s="39" t="str">
        <f t="shared" si="46"/>
        <v/>
      </c>
      <c r="M375" s="40" t="str">
        <f t="shared" si="44"/>
        <v/>
      </c>
      <c r="N375" s="40" t="str">
        <f t="shared" si="47"/>
        <v/>
      </c>
      <c r="O375" s="40" t="str">
        <f t="shared" si="48"/>
        <v/>
      </c>
      <c r="P375" s="40" t="str">
        <f t="shared" si="49"/>
        <v/>
      </c>
    </row>
    <row r="376" spans="9:16" ht="12.75" customHeight="1" x14ac:dyDescent="0.2">
      <c r="I376" s="37" t="str">
        <f t="shared" si="50"/>
        <v/>
      </c>
      <c r="J376" s="38" t="str">
        <f t="shared" si="51"/>
        <v/>
      </c>
      <c r="K376" s="53">
        <f t="shared" si="45"/>
        <v>0</v>
      </c>
      <c r="L376" s="39" t="str">
        <f t="shared" si="46"/>
        <v/>
      </c>
      <c r="M376" s="40" t="str">
        <f t="shared" si="44"/>
        <v/>
      </c>
      <c r="N376" s="40" t="str">
        <f t="shared" si="47"/>
        <v/>
      </c>
      <c r="O376" s="40" t="str">
        <f t="shared" si="48"/>
        <v/>
      </c>
      <c r="P376" s="40" t="str">
        <f t="shared" si="49"/>
        <v/>
      </c>
    </row>
    <row r="377" spans="9:16" ht="12.75" customHeight="1" x14ac:dyDescent="0.2">
      <c r="I377" s="37" t="str">
        <f t="shared" si="50"/>
        <v/>
      </c>
      <c r="J377" s="38" t="str">
        <f t="shared" si="51"/>
        <v/>
      </c>
      <c r="K377" s="53">
        <f t="shared" si="45"/>
        <v>0</v>
      </c>
      <c r="L377" s="39" t="str">
        <f t="shared" si="46"/>
        <v/>
      </c>
      <c r="M377" s="40" t="str">
        <f t="shared" si="44"/>
        <v/>
      </c>
      <c r="N377" s="40" t="str">
        <f t="shared" si="47"/>
        <v/>
      </c>
      <c r="O377" s="40" t="str">
        <f t="shared" si="48"/>
        <v/>
      </c>
      <c r="P377" s="40" t="str">
        <f t="shared" si="49"/>
        <v/>
      </c>
    </row>
    <row r="378" spans="9:16" ht="12.75" customHeight="1" x14ac:dyDescent="0.2">
      <c r="J378" s="56"/>
      <c r="K378" s="53">
        <f t="shared" si="45"/>
        <v>0</v>
      </c>
    </row>
    <row r="379" spans="9:16" ht="12.75" customHeight="1" x14ac:dyDescent="0.2">
      <c r="J379" s="56"/>
      <c r="K379" s="53">
        <f t="shared" si="45"/>
        <v>0</v>
      </c>
    </row>
    <row r="380" spans="9:16" ht="12.75" customHeight="1" x14ac:dyDescent="0.2">
      <c r="J380" s="56"/>
      <c r="K380" s="53">
        <f t="shared" si="45"/>
        <v>0</v>
      </c>
    </row>
    <row r="381" spans="9:16" ht="12.75" customHeight="1" x14ac:dyDescent="0.2">
      <c r="J381" s="56"/>
      <c r="K381" s="53">
        <f t="shared" si="45"/>
        <v>0</v>
      </c>
    </row>
    <row r="382" spans="9:16" ht="12.75" customHeight="1" x14ac:dyDescent="0.2">
      <c r="J382" s="56"/>
      <c r="K382" s="53">
        <f t="shared" si="45"/>
        <v>0</v>
      </c>
    </row>
    <row r="383" spans="9:16" ht="12.75" customHeight="1" x14ac:dyDescent="0.2">
      <c r="J383" s="56"/>
      <c r="K383" s="53">
        <f t="shared" si="45"/>
        <v>0</v>
      </c>
    </row>
    <row r="384" spans="9:16" ht="12.75" customHeight="1" x14ac:dyDescent="0.2">
      <c r="J384" s="56"/>
      <c r="K384" s="53">
        <f t="shared" si="45"/>
        <v>0</v>
      </c>
    </row>
    <row r="385" spans="10:11" ht="12.75" customHeight="1" x14ac:dyDescent="0.2">
      <c r="J385" s="56"/>
      <c r="K385" s="53">
        <f t="shared" si="45"/>
        <v>0</v>
      </c>
    </row>
    <row r="386" spans="10:11" ht="12.75" customHeight="1" x14ac:dyDescent="0.2">
      <c r="J386" s="56"/>
      <c r="K386" s="53">
        <f t="shared" si="45"/>
        <v>0</v>
      </c>
    </row>
    <row r="387" spans="10:11" ht="12.75" customHeight="1" x14ac:dyDescent="0.2">
      <c r="J387" s="56"/>
      <c r="K387" s="53">
        <f t="shared" si="45"/>
        <v>0</v>
      </c>
    </row>
    <row r="388" spans="10:11" ht="12.75" customHeight="1" x14ac:dyDescent="0.2">
      <c r="J388" s="56"/>
      <c r="K388" s="53">
        <f t="shared" si="45"/>
        <v>0</v>
      </c>
    </row>
    <row r="389" spans="10:11" ht="12.75" customHeight="1" x14ac:dyDescent="0.2">
      <c r="J389" s="56"/>
      <c r="K389" s="53">
        <f t="shared" si="45"/>
        <v>0</v>
      </c>
    </row>
    <row r="390" spans="10:11" ht="12.75" customHeight="1" x14ac:dyDescent="0.2">
      <c r="J390" s="56"/>
      <c r="K390" s="53">
        <f t="shared" si="45"/>
        <v>0</v>
      </c>
    </row>
    <row r="391" spans="10:11" ht="12.75" customHeight="1" x14ac:dyDescent="0.2">
      <c r="J391" s="56"/>
      <c r="K391" s="53">
        <f t="shared" si="45"/>
        <v>0</v>
      </c>
    </row>
    <row r="392" spans="10:11" ht="12.75" customHeight="1" x14ac:dyDescent="0.2">
      <c r="J392" s="53"/>
      <c r="K392" s="53">
        <f t="shared" si="45"/>
        <v>0</v>
      </c>
    </row>
    <row r="393" spans="10:11" ht="12.75" customHeight="1" x14ac:dyDescent="0.2">
      <c r="J393" s="53"/>
      <c r="K393" s="53">
        <f t="shared" si="45"/>
        <v>0</v>
      </c>
    </row>
    <row r="394" spans="10:11" ht="12.75" customHeight="1" x14ac:dyDescent="0.2">
      <c r="J394" s="53"/>
      <c r="K394" s="53">
        <f t="shared" si="45"/>
        <v>0</v>
      </c>
    </row>
    <row r="395" spans="10:11" ht="12.75" customHeight="1" x14ac:dyDescent="0.2">
      <c r="J395" s="53"/>
      <c r="K395" s="53">
        <f t="shared" si="45"/>
        <v>0</v>
      </c>
    </row>
    <row r="396" spans="10:11" ht="12.75" customHeight="1" x14ac:dyDescent="0.2">
      <c r="J396" s="53"/>
      <c r="K396" s="53">
        <f t="shared" si="45"/>
        <v>0</v>
      </c>
    </row>
    <row r="397" spans="10:11" ht="12.75" customHeight="1" x14ac:dyDescent="0.2">
      <c r="J397" s="53"/>
      <c r="K397" s="53">
        <f t="shared" si="45"/>
        <v>0</v>
      </c>
    </row>
    <row r="398" spans="10:11" ht="12.75" customHeight="1" x14ac:dyDescent="0.2">
      <c r="J398" s="53"/>
      <c r="K398" s="53">
        <f t="shared" si="45"/>
        <v>0</v>
      </c>
    </row>
    <row r="399" spans="10:11" ht="12.75" customHeight="1" x14ac:dyDescent="0.2">
      <c r="J399" s="53"/>
      <c r="K399" s="53">
        <f t="shared" si="45"/>
        <v>0</v>
      </c>
    </row>
    <row r="400" spans="10:11" ht="12.75" customHeight="1" x14ac:dyDescent="0.2">
      <c r="J400" s="53"/>
      <c r="K400" s="53">
        <f t="shared" si="45"/>
        <v>0</v>
      </c>
    </row>
    <row r="401" spans="10:11" ht="12.75" customHeight="1" x14ac:dyDescent="0.2">
      <c r="J401" s="53"/>
      <c r="K401" s="53">
        <f t="shared" si="45"/>
        <v>0</v>
      </c>
    </row>
    <row r="402" spans="10:11" ht="12.75" customHeight="1" x14ac:dyDescent="0.2">
      <c r="J402" s="53"/>
      <c r="K402" s="53">
        <f t="shared" si="45"/>
        <v>0</v>
      </c>
    </row>
    <row r="403" spans="10:11" ht="12.75" customHeight="1" x14ac:dyDescent="0.2">
      <c r="J403" s="53"/>
      <c r="K403" s="53">
        <f t="shared" ref="K403:K466" si="52">IF(J404="",0,J404)</f>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ref="K467:K530" si="53">IF(J468="",0,J468)</f>
        <v>0</v>
      </c>
    </row>
    <row r="468" spans="10:11" ht="12.75" customHeight="1" x14ac:dyDescent="0.2">
      <c r="J468" s="53"/>
      <c r="K468" s="53">
        <f t="shared" si="53"/>
        <v>0</v>
      </c>
    </row>
    <row r="469" spans="10:11" ht="12.75" customHeight="1" x14ac:dyDescent="0.2">
      <c r="J469" s="53"/>
      <c r="K469" s="53">
        <f t="shared" si="53"/>
        <v>0</v>
      </c>
    </row>
    <row r="470" spans="10:11" ht="12.75" customHeight="1" x14ac:dyDescent="0.2">
      <c r="J470" s="53"/>
      <c r="K470" s="53">
        <f t="shared" si="53"/>
        <v>0</v>
      </c>
    </row>
    <row r="471" spans="10:11" ht="12.75" customHeight="1" x14ac:dyDescent="0.2">
      <c r="J471" s="53"/>
      <c r="K471" s="53">
        <f t="shared" si="53"/>
        <v>0</v>
      </c>
    </row>
    <row r="472" spans="10:11" ht="12.75" customHeight="1" x14ac:dyDescent="0.2">
      <c r="J472" s="53"/>
      <c r="K472" s="53">
        <f t="shared" si="53"/>
        <v>0</v>
      </c>
    </row>
    <row r="473" spans="10:11" ht="12.75" customHeight="1" x14ac:dyDescent="0.2">
      <c r="J473" s="53"/>
      <c r="K473" s="53">
        <f t="shared" si="53"/>
        <v>0</v>
      </c>
    </row>
    <row r="474" spans="10:11" ht="12.75" customHeight="1" x14ac:dyDescent="0.2">
      <c r="J474" s="53"/>
      <c r="K474" s="53">
        <f t="shared" si="53"/>
        <v>0</v>
      </c>
    </row>
    <row r="475" spans="10:11" ht="12.75" customHeight="1" x14ac:dyDescent="0.2">
      <c r="J475" s="53"/>
      <c r="K475" s="53">
        <f t="shared" si="53"/>
        <v>0</v>
      </c>
    </row>
    <row r="476" spans="10:11" ht="12.75" customHeight="1" x14ac:dyDescent="0.2">
      <c r="J476" s="53"/>
      <c r="K476" s="53">
        <f t="shared" si="53"/>
        <v>0</v>
      </c>
    </row>
    <row r="477" spans="10:11" ht="12.75" customHeight="1" x14ac:dyDescent="0.2">
      <c r="J477" s="53"/>
      <c r="K477" s="53">
        <f t="shared" si="53"/>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ref="K531:K594" si="54">IF(J532="",0,J532)</f>
        <v>0</v>
      </c>
    </row>
    <row r="532" spans="10:11" ht="12.75" customHeight="1" x14ac:dyDescent="0.2">
      <c r="J532" s="53"/>
      <c r="K532" s="53">
        <f t="shared" si="54"/>
        <v>0</v>
      </c>
    </row>
    <row r="533" spans="10:11" ht="12.75" customHeight="1" x14ac:dyDescent="0.2">
      <c r="J533" s="53"/>
      <c r="K533" s="53">
        <f t="shared" si="54"/>
        <v>0</v>
      </c>
    </row>
    <row r="534" spans="10:11" ht="12.75" customHeight="1" x14ac:dyDescent="0.2">
      <c r="J534" s="53"/>
      <c r="K534" s="53">
        <f t="shared" si="54"/>
        <v>0</v>
      </c>
    </row>
    <row r="535" spans="10:11" ht="12.75" customHeight="1" x14ac:dyDescent="0.2">
      <c r="J535" s="53"/>
      <c r="K535" s="53">
        <f t="shared" si="54"/>
        <v>0</v>
      </c>
    </row>
    <row r="536" spans="10:11" ht="12.75" customHeight="1" x14ac:dyDescent="0.2">
      <c r="J536" s="53"/>
      <c r="K536" s="53">
        <f t="shared" si="54"/>
        <v>0</v>
      </c>
    </row>
    <row r="537" spans="10:11" ht="12.75" customHeight="1" x14ac:dyDescent="0.2">
      <c r="J537" s="53"/>
      <c r="K537" s="53">
        <f t="shared" si="54"/>
        <v>0</v>
      </c>
    </row>
    <row r="538" spans="10:11" ht="12.75" customHeight="1" x14ac:dyDescent="0.2">
      <c r="J538" s="53"/>
      <c r="K538" s="53">
        <f t="shared" si="54"/>
        <v>0</v>
      </c>
    </row>
    <row r="539" spans="10:11" ht="12.75" customHeight="1" x14ac:dyDescent="0.2">
      <c r="J539" s="53"/>
      <c r="K539" s="53">
        <f t="shared" si="54"/>
        <v>0</v>
      </c>
    </row>
    <row r="540" spans="10:11" ht="12.75" customHeight="1" x14ac:dyDescent="0.2">
      <c r="J540" s="53"/>
      <c r="K540" s="53">
        <f t="shared" si="54"/>
        <v>0</v>
      </c>
    </row>
    <row r="541" spans="10:11" ht="12.75" customHeight="1" x14ac:dyDescent="0.2">
      <c r="J541" s="53"/>
      <c r="K541" s="53">
        <f t="shared" si="54"/>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ref="K595:K658" si="55">IF(J596="",0,J596)</f>
        <v>0</v>
      </c>
    </row>
    <row r="596" spans="10:11" ht="12.75" customHeight="1" x14ac:dyDescent="0.2">
      <c r="J596" s="53"/>
      <c r="K596" s="53">
        <f t="shared" si="55"/>
        <v>0</v>
      </c>
    </row>
    <row r="597" spans="10:11" ht="12.75" customHeight="1" x14ac:dyDescent="0.2">
      <c r="J597" s="53"/>
      <c r="K597" s="53">
        <f t="shared" si="55"/>
        <v>0</v>
      </c>
    </row>
    <row r="598" spans="10:11" ht="12.75" customHeight="1" x14ac:dyDescent="0.2">
      <c r="J598" s="53"/>
      <c r="K598" s="53">
        <f t="shared" si="55"/>
        <v>0</v>
      </c>
    </row>
    <row r="599" spans="10:11" ht="12.75" customHeight="1" x14ac:dyDescent="0.2">
      <c r="J599" s="53"/>
      <c r="K599" s="53">
        <f t="shared" si="55"/>
        <v>0</v>
      </c>
    </row>
    <row r="600" spans="10:11" ht="12.75" customHeight="1" x14ac:dyDescent="0.2">
      <c r="J600" s="53"/>
      <c r="K600" s="53">
        <f t="shared" si="55"/>
        <v>0</v>
      </c>
    </row>
    <row r="601" spans="10:11" ht="12.75" customHeight="1" x14ac:dyDescent="0.2">
      <c r="J601" s="53"/>
      <c r="K601" s="53">
        <f t="shared" si="55"/>
        <v>0</v>
      </c>
    </row>
    <row r="602" spans="10:11" ht="12.75" customHeight="1" x14ac:dyDescent="0.2">
      <c r="J602" s="53"/>
      <c r="K602" s="53">
        <f t="shared" si="55"/>
        <v>0</v>
      </c>
    </row>
    <row r="603" spans="10:11" ht="12.75" customHeight="1" x14ac:dyDescent="0.2">
      <c r="J603" s="53"/>
      <c r="K603" s="53">
        <f t="shared" si="55"/>
        <v>0</v>
      </c>
    </row>
    <row r="604" spans="10:11" ht="12.75" customHeight="1" x14ac:dyDescent="0.2">
      <c r="J604" s="53"/>
      <c r="K604" s="53">
        <f t="shared" si="55"/>
        <v>0</v>
      </c>
    </row>
    <row r="605" spans="10:11" ht="12.75" customHeight="1" x14ac:dyDescent="0.2">
      <c r="J605" s="53"/>
      <c r="K605" s="53">
        <f t="shared" si="55"/>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ref="K659:K664" si="56">IF(J660="",0,J660)</f>
        <v>0</v>
      </c>
    </row>
    <row r="660" spans="10:11" ht="12.75" customHeight="1" x14ac:dyDescent="0.2">
      <c r="J660" s="53"/>
      <c r="K660" s="53">
        <f t="shared" si="56"/>
        <v>0</v>
      </c>
    </row>
    <row r="661" spans="10:11" ht="12.75" customHeight="1" x14ac:dyDescent="0.2">
      <c r="J661" s="53"/>
      <c r="K661" s="53">
        <f t="shared" si="56"/>
        <v>0</v>
      </c>
    </row>
    <row r="662" spans="10:11" ht="12.75" customHeight="1" x14ac:dyDescent="0.2">
      <c r="J662" s="53"/>
      <c r="K662" s="53">
        <f t="shared" si="56"/>
        <v>0</v>
      </c>
    </row>
    <row r="663" spans="10:11" ht="12.75" customHeight="1" x14ac:dyDescent="0.2">
      <c r="J663" s="53"/>
      <c r="K663" s="53">
        <f t="shared" si="56"/>
        <v>0</v>
      </c>
    </row>
    <row r="664" spans="10:11" ht="12.75" customHeight="1" x14ac:dyDescent="0.2">
      <c r="J664" s="53"/>
      <c r="K664" s="53">
        <f t="shared" si="56"/>
        <v>0</v>
      </c>
    </row>
    <row r="665" spans="10:11" ht="12.75" customHeight="1" x14ac:dyDescent="0.2">
      <c r="J665" s="53"/>
      <c r="K665" s="53">
        <f>+J666</f>
        <v>0</v>
      </c>
    </row>
    <row r="666" spans="10:11" ht="12.75" customHeight="1" x14ac:dyDescent="0.2">
      <c r="J666" s="53"/>
      <c r="K666" s="53">
        <f>+J667</f>
        <v>0</v>
      </c>
    </row>
    <row r="667" spans="10:11" ht="12.75" customHeight="1" x14ac:dyDescent="0.2">
      <c r="J667" s="53"/>
      <c r="K667" s="53">
        <f t="shared" ref="K667:K730" si="57">+J668</f>
        <v>0</v>
      </c>
    </row>
    <row r="668" spans="10:11" ht="12.75" customHeight="1" x14ac:dyDescent="0.2">
      <c r="J668" s="53"/>
      <c r="K668" s="53">
        <f t="shared" si="57"/>
        <v>0</v>
      </c>
    </row>
    <row r="669" spans="10:11" ht="12.75" customHeight="1" x14ac:dyDescent="0.2">
      <c r="J669" s="53"/>
      <c r="K669" s="53">
        <f t="shared" si="57"/>
        <v>0</v>
      </c>
    </row>
    <row r="670" spans="10:11" ht="12.75" customHeight="1" x14ac:dyDescent="0.2">
      <c r="J670" s="53"/>
      <c r="K670" s="53">
        <f t="shared" si="57"/>
        <v>0</v>
      </c>
    </row>
    <row r="671" spans="10:11" ht="12.75" customHeight="1" x14ac:dyDescent="0.2">
      <c r="J671" s="53"/>
      <c r="K671" s="53">
        <f t="shared" si="57"/>
        <v>0</v>
      </c>
    </row>
    <row r="672" spans="10:11" ht="12.75" customHeight="1" x14ac:dyDescent="0.2">
      <c r="J672" s="53"/>
      <c r="K672" s="53">
        <f t="shared" si="57"/>
        <v>0</v>
      </c>
    </row>
    <row r="673" spans="10:11" ht="12.75" customHeight="1" x14ac:dyDescent="0.2">
      <c r="J673" s="53"/>
      <c r="K673" s="53">
        <f t="shared" si="57"/>
        <v>0</v>
      </c>
    </row>
    <row r="674" spans="10:11" ht="12.75" customHeight="1" x14ac:dyDescent="0.2">
      <c r="J674" s="53"/>
      <c r="K674" s="53">
        <f t="shared" si="57"/>
        <v>0</v>
      </c>
    </row>
    <row r="675" spans="10:11" ht="12.75" customHeight="1" x14ac:dyDescent="0.2">
      <c r="J675" s="53"/>
      <c r="K675" s="53">
        <f t="shared" si="57"/>
        <v>0</v>
      </c>
    </row>
    <row r="676" spans="10:11" ht="12.75" customHeight="1" x14ac:dyDescent="0.2">
      <c r="J676" s="53"/>
      <c r="K676" s="53">
        <f t="shared" si="57"/>
        <v>0</v>
      </c>
    </row>
    <row r="677" spans="10:11" ht="12.75" customHeight="1" x14ac:dyDescent="0.2">
      <c r="J677" s="53"/>
      <c r="K677" s="53">
        <f t="shared" si="57"/>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ref="K731:K794" si="58">+J732</f>
        <v>0</v>
      </c>
    </row>
    <row r="732" spans="10:11" ht="12.75" customHeight="1" x14ac:dyDescent="0.2">
      <c r="J732" s="53"/>
      <c r="K732" s="53">
        <f t="shared" si="58"/>
        <v>0</v>
      </c>
    </row>
    <row r="733" spans="10:11" ht="12.75" customHeight="1" x14ac:dyDescent="0.2">
      <c r="J733" s="53"/>
      <c r="K733" s="53">
        <f t="shared" si="58"/>
        <v>0</v>
      </c>
    </row>
    <row r="734" spans="10:11" ht="12.75" customHeight="1" x14ac:dyDescent="0.2">
      <c r="J734" s="53"/>
      <c r="K734" s="53">
        <f t="shared" si="58"/>
        <v>0</v>
      </c>
    </row>
    <row r="735" spans="10:11" ht="12.75" customHeight="1" x14ac:dyDescent="0.2">
      <c r="J735" s="53"/>
      <c r="K735" s="53">
        <f t="shared" si="58"/>
        <v>0</v>
      </c>
    </row>
    <row r="736" spans="10:11" ht="12.75" customHeight="1" x14ac:dyDescent="0.2">
      <c r="J736" s="53"/>
      <c r="K736" s="53">
        <f t="shared" si="58"/>
        <v>0</v>
      </c>
    </row>
    <row r="737" spans="10:11" ht="12.75" customHeight="1" x14ac:dyDescent="0.2">
      <c r="J737" s="53"/>
      <c r="K737" s="53">
        <f t="shared" si="58"/>
        <v>0</v>
      </c>
    </row>
    <row r="738" spans="10:11" ht="12.75" customHeight="1" x14ac:dyDescent="0.2">
      <c r="J738" s="53"/>
      <c r="K738" s="53">
        <f t="shared" si="58"/>
        <v>0</v>
      </c>
    </row>
    <row r="739" spans="10:11" ht="12.75" customHeight="1" x14ac:dyDescent="0.2">
      <c r="J739" s="53"/>
      <c r="K739" s="53">
        <f t="shared" si="58"/>
        <v>0</v>
      </c>
    </row>
    <row r="740" spans="10:11" ht="12.75" customHeight="1" x14ac:dyDescent="0.2">
      <c r="J740" s="53"/>
      <c r="K740" s="53">
        <f t="shared" si="58"/>
        <v>0</v>
      </c>
    </row>
    <row r="741" spans="10:11" ht="12.75" customHeight="1" x14ac:dyDescent="0.2">
      <c r="J741" s="53"/>
      <c r="K741" s="53">
        <f t="shared" si="58"/>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ref="K795:K833" si="59">+J796</f>
        <v>0</v>
      </c>
    </row>
    <row r="796" spans="10:11" ht="12.75" customHeight="1" x14ac:dyDescent="0.2">
      <c r="J796" s="53"/>
      <c r="K796" s="53">
        <f t="shared" si="59"/>
        <v>0</v>
      </c>
    </row>
    <row r="797" spans="10:11" ht="12.75" customHeight="1" x14ac:dyDescent="0.2">
      <c r="J797" s="53"/>
      <c r="K797" s="53">
        <f t="shared" si="59"/>
        <v>0</v>
      </c>
    </row>
    <row r="798" spans="10:11" ht="12.75" customHeight="1" x14ac:dyDescent="0.2">
      <c r="J798" s="53"/>
      <c r="K798" s="53">
        <f t="shared" si="59"/>
        <v>0</v>
      </c>
    </row>
    <row r="799" spans="10:11" ht="12.75" customHeight="1" x14ac:dyDescent="0.2">
      <c r="J799" s="53"/>
      <c r="K799" s="53">
        <f t="shared" si="59"/>
        <v>0</v>
      </c>
    </row>
    <row r="800" spans="10:11" ht="12.75" customHeight="1" x14ac:dyDescent="0.2">
      <c r="J800" s="53"/>
      <c r="K800" s="53">
        <f t="shared" si="59"/>
        <v>0</v>
      </c>
    </row>
    <row r="801" spans="10:11" ht="12.75" customHeight="1" x14ac:dyDescent="0.2">
      <c r="J801" s="53"/>
      <c r="K801" s="53">
        <f t="shared" si="59"/>
        <v>0</v>
      </c>
    </row>
    <row r="802" spans="10:11" ht="12.75" customHeight="1" x14ac:dyDescent="0.2">
      <c r="J802" s="53"/>
      <c r="K802" s="53">
        <f t="shared" si="59"/>
        <v>0</v>
      </c>
    </row>
    <row r="803" spans="10:11" ht="12.75" customHeight="1" x14ac:dyDescent="0.2">
      <c r="J803" s="53"/>
      <c r="K803" s="53">
        <f t="shared" si="59"/>
        <v>0</v>
      </c>
    </row>
    <row r="804" spans="10:11" ht="12.75" customHeight="1" x14ac:dyDescent="0.2">
      <c r="J804" s="53"/>
      <c r="K804" s="53">
        <f t="shared" si="59"/>
        <v>0</v>
      </c>
    </row>
    <row r="805" spans="10:11" ht="12.75" customHeight="1" x14ac:dyDescent="0.2">
      <c r="J805" s="53"/>
      <c r="K805" s="53">
        <f t="shared" si="59"/>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t="e">
        <f>+#REF!</f>
        <v>#REF!</v>
      </c>
    </row>
  </sheetData>
  <sheetProtection sheet="1" objects="1" scenarios="1" formatCells="0" formatColumns="0" formatRows="0"/>
  <mergeCells count="1">
    <mergeCell ref="S12:S13"/>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4"/>
  <sheetViews>
    <sheetView topLeftCell="B1" workbookViewId="0">
      <pane xSplit="7" ySplit="15" topLeftCell="I16" activePane="bottomRight" state="frozen"/>
      <selection activeCell="B1" sqref="B1"/>
      <selection pane="topRight" activeCell="I1" sqref="I1"/>
      <selection pane="bottomLeft" activeCell="B10" sqref="B10"/>
      <selection pane="bottomRight" activeCell="R13" sqref="R13"/>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20" width="0" style="9" hidden="1" customWidth="1"/>
    <col min="21" max="16384" width="9.140625" style="9"/>
  </cols>
  <sheetData>
    <row r="1" spans="1:20" ht="12.75" customHeight="1" x14ac:dyDescent="0.2">
      <c r="A1" s="2"/>
      <c r="B1" s="2"/>
      <c r="C1" s="2"/>
      <c r="D1" s="3"/>
      <c r="E1" s="2"/>
      <c r="F1" s="2"/>
      <c r="G1" s="4"/>
      <c r="H1" s="5"/>
      <c r="I1" s="6"/>
      <c r="J1" s="6"/>
      <c r="K1" s="6"/>
      <c r="L1" s="3" t="s">
        <v>63</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39</v>
      </c>
      <c r="J3" s="6"/>
      <c r="K3" s="6"/>
      <c r="L3" s="147" t="s">
        <v>21</v>
      </c>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1">
        <f>IF(P14="","",((1+N14)^12)-1)</f>
        <v>4.4893888254986525E-2</v>
      </c>
      <c r="K5" s="6"/>
      <c r="L5" s="10"/>
      <c r="M5" s="7"/>
      <c r="N5" s="8" t="s">
        <v>33</v>
      </c>
      <c r="O5" s="73">
        <f>Intro!B1</f>
        <v>42998</v>
      </c>
      <c r="P5" s="8"/>
    </row>
    <row r="6" spans="1:20" ht="12.75" customHeight="1" x14ac:dyDescent="0.2">
      <c r="A6" s="2"/>
      <c r="B6" s="2"/>
      <c r="C6" s="2"/>
      <c r="D6" s="3"/>
      <c r="E6" s="2"/>
      <c r="F6" s="2"/>
      <c r="G6" s="4"/>
      <c r="H6" s="5"/>
      <c r="I6" s="3"/>
      <c r="J6" s="71"/>
      <c r="K6" s="6"/>
      <c r="L6" s="10"/>
      <c r="M6" s="7"/>
      <c r="N6" s="8"/>
      <c r="O6" s="8"/>
      <c r="P6" s="8"/>
    </row>
    <row r="7" spans="1:20" ht="12.75" customHeight="1" x14ac:dyDescent="0.2">
      <c r="A7" s="2"/>
      <c r="B7" s="2"/>
      <c r="C7" s="2"/>
      <c r="D7" s="3"/>
      <c r="E7" s="2"/>
      <c r="F7" s="2"/>
      <c r="G7" s="4"/>
      <c r="H7" s="5"/>
      <c r="I7" s="3" t="s">
        <v>42</v>
      </c>
      <c r="J7" s="71"/>
      <c r="K7" s="6"/>
      <c r="L7" s="154">
        <v>41511</v>
      </c>
      <c r="M7" s="9"/>
      <c r="N7" s="96" t="s">
        <v>48</v>
      </c>
      <c r="O7" s="97"/>
      <c r="P7" s="98">
        <f>SUM(P8:P9)</f>
        <v>2313.1383210376989</v>
      </c>
    </row>
    <row r="8" spans="1:20" ht="12.75" customHeight="1" x14ac:dyDescent="0.2">
      <c r="A8" s="2"/>
      <c r="B8" s="2"/>
      <c r="C8" s="2"/>
      <c r="D8" s="3"/>
      <c r="E8" s="2"/>
      <c r="F8" s="2"/>
      <c r="G8" s="4"/>
      <c r="H8" s="5"/>
      <c r="I8" s="7" t="s">
        <v>43</v>
      </c>
      <c r="J8" s="8"/>
      <c r="K8" s="8"/>
      <c r="L8" s="92">
        <f>VLOOKUP(O5,J:J,1)</f>
        <v>42972</v>
      </c>
      <c r="M8" s="7"/>
      <c r="N8" s="3"/>
      <c r="O8" s="106" t="s">
        <v>47</v>
      </c>
      <c r="P8" s="107">
        <f>VLOOKUP(L8,J18:P377,7)</f>
        <v>2301.6301701867651</v>
      </c>
    </row>
    <row r="9" spans="1:20" ht="12.75" customHeight="1" x14ac:dyDescent="0.2">
      <c r="A9" s="2"/>
      <c r="B9" s="2"/>
      <c r="C9" s="2"/>
      <c r="D9" s="3"/>
      <c r="E9" s="2"/>
      <c r="F9" s="2"/>
      <c r="G9" s="4"/>
      <c r="H9" s="5"/>
      <c r="I9" s="3" t="s">
        <v>46</v>
      </c>
      <c r="J9" s="71"/>
      <c r="K9" s="6"/>
      <c r="L9" s="94">
        <f>EDATE(L7,I14-1)</f>
        <v>43306</v>
      </c>
      <c r="M9" s="7"/>
      <c r="N9" s="95"/>
      <c r="O9" s="108" t="s">
        <v>18</v>
      </c>
      <c r="P9" s="107">
        <f>IF(L7&lt;Intro!B2,IF(P14&lt;7500,P8*(((1+J5)^(2/12))-1),P8*(((1+J5)^(3/12))-1)),IF((L9-L8)&gt;365,P8*0.01,P8*0.005))</f>
        <v>11.508150850933825</v>
      </c>
    </row>
    <row r="10" spans="1:20" ht="12.75" customHeight="1" x14ac:dyDescent="0.2">
      <c r="A10" s="2"/>
      <c r="B10" s="2"/>
      <c r="C10" s="2"/>
      <c r="D10" s="3"/>
      <c r="E10" s="2"/>
      <c r="F10" s="2"/>
      <c r="G10" s="4"/>
      <c r="H10" s="5"/>
      <c r="I10" s="6"/>
      <c r="J10" s="6"/>
      <c r="K10" s="6"/>
      <c r="L10" s="11"/>
      <c r="M10" s="7"/>
      <c r="N10" s="75"/>
      <c r="O10" s="75"/>
      <c r="P10" s="8"/>
    </row>
    <row r="11" spans="1:20" ht="12.75" customHeight="1" x14ac:dyDescent="0.2">
      <c r="A11" s="2"/>
      <c r="B11" s="2"/>
      <c r="C11" s="2"/>
      <c r="D11" s="3"/>
      <c r="E11" s="2"/>
      <c r="F11" s="2"/>
      <c r="G11" s="4"/>
      <c r="H11" s="5"/>
      <c r="I11" s="9"/>
      <c r="J11" s="6"/>
      <c r="K11" s="6"/>
      <c r="L11" s="11"/>
      <c r="M11" s="7"/>
      <c r="N11" s="103" t="s">
        <v>49</v>
      </c>
      <c r="O11" s="104"/>
      <c r="P11" s="105">
        <f>P8+T12</f>
        <v>2352.5700000000843</v>
      </c>
    </row>
    <row r="12" spans="1:20" ht="12.75" customHeight="1" thickBot="1" x14ac:dyDescent="0.25">
      <c r="A12" s="2"/>
      <c r="B12" s="2"/>
      <c r="C12" s="2"/>
      <c r="D12" s="3"/>
      <c r="E12" s="2"/>
      <c r="F12" s="2"/>
      <c r="G12" s="4"/>
      <c r="H12" s="5"/>
      <c r="I12" s="6"/>
      <c r="J12" s="6"/>
      <c r="K12" s="6"/>
      <c r="L12" s="11"/>
      <c r="M12" s="7"/>
      <c r="N12" s="8"/>
      <c r="O12" s="8"/>
      <c r="P12" s="8"/>
      <c r="S12" s="167" t="s">
        <v>22</v>
      </c>
      <c r="T12" s="68">
        <f>SUMIF($J:$J,"&gt;"&amp;L8,$N:$N)</f>
        <v>50.939829813319349</v>
      </c>
    </row>
    <row r="13" spans="1:20" s="55" customFormat="1" ht="34.5" customHeight="1" x14ac:dyDescent="0.2">
      <c r="A13" s="6"/>
      <c r="B13" s="6"/>
      <c r="C13" s="6"/>
      <c r="D13" s="6"/>
      <c r="E13" s="6"/>
      <c r="F13" s="6"/>
      <c r="G13" s="109"/>
      <c r="H13" s="110"/>
      <c r="I13" s="70" t="s">
        <v>41</v>
      </c>
      <c r="J13" s="13" t="s">
        <v>6</v>
      </c>
      <c r="K13" s="14"/>
      <c r="L13" s="15" t="s">
        <v>3</v>
      </c>
      <c r="M13" s="111" t="s">
        <v>7</v>
      </c>
      <c r="N13" s="17" t="s">
        <v>8</v>
      </c>
      <c r="O13" s="112" t="s">
        <v>9</v>
      </c>
      <c r="P13" s="19" t="s">
        <v>1</v>
      </c>
      <c r="R13" s="113"/>
      <c r="S13" s="167"/>
    </row>
    <row r="14" spans="1:20" s="55" customFormat="1" ht="12.75" customHeight="1" thickBot="1" x14ac:dyDescent="0.25">
      <c r="A14" s="6"/>
      <c r="B14" s="6"/>
      <c r="C14" s="6"/>
      <c r="D14" s="6"/>
      <c r="E14" s="6"/>
      <c r="F14" s="6"/>
      <c r="G14" s="109"/>
      <c r="H14" s="110"/>
      <c r="I14" s="155">
        <v>60</v>
      </c>
      <c r="J14" s="20"/>
      <c r="K14" s="21"/>
      <c r="L14" s="156">
        <v>213.87</v>
      </c>
      <c r="M14" s="114"/>
      <c r="N14" s="115">
        <f>IF(P14="","",RATE(I14,-L14,P14))</f>
        <v>3.6663160477742401E-3</v>
      </c>
      <c r="O14" s="116"/>
      <c r="P14" s="157">
        <v>11500</v>
      </c>
    </row>
    <row r="15" spans="1:20" ht="12.75" customHeight="1" x14ac:dyDescent="0.2">
      <c r="A15" s="2"/>
      <c r="B15" s="2"/>
      <c r="C15" s="2"/>
      <c r="D15" s="3"/>
      <c r="E15" s="2"/>
      <c r="F15" s="2"/>
      <c r="G15" s="4"/>
      <c r="H15" s="5"/>
      <c r="I15" s="6"/>
      <c r="J15" s="6"/>
      <c r="K15" s="6"/>
      <c r="L15" s="11"/>
      <c r="M15" s="7"/>
      <c r="N15" s="8"/>
      <c r="O15" s="8"/>
      <c r="P15" s="8"/>
    </row>
    <row r="16" spans="1:20" s="32" customFormat="1" ht="21.75" customHeight="1" x14ac:dyDescent="0.2">
      <c r="A16" s="25"/>
      <c r="B16" s="25"/>
      <c r="C16" s="25"/>
      <c r="D16" s="26"/>
      <c r="E16" s="25"/>
      <c r="F16" s="25"/>
      <c r="G16" s="27"/>
      <c r="H16" s="28"/>
      <c r="I16" s="29"/>
      <c r="J16" s="29"/>
      <c r="K16" s="29"/>
      <c r="L16" s="30"/>
      <c r="M16" s="31"/>
      <c r="N16" s="30"/>
      <c r="O16" s="30"/>
      <c r="P16" s="30"/>
    </row>
    <row r="17" spans="1:16" ht="12.75" customHeight="1" x14ac:dyDescent="0.2">
      <c r="A17" s="2"/>
      <c r="B17" s="2"/>
      <c r="C17" s="2"/>
      <c r="D17" s="3"/>
      <c r="E17" s="2"/>
      <c r="F17" s="2"/>
      <c r="G17" s="4"/>
      <c r="H17" s="5"/>
      <c r="I17" s="6"/>
      <c r="J17" s="6"/>
      <c r="K17" s="33"/>
      <c r="L17" s="11"/>
      <c r="M17" s="7"/>
      <c r="N17" s="8"/>
      <c r="O17" s="8"/>
      <c r="P17" s="8"/>
    </row>
    <row r="18" spans="1:16" ht="12.75" customHeight="1" x14ac:dyDescent="0.2">
      <c r="A18" s="2"/>
      <c r="B18" s="2"/>
      <c r="C18" s="2"/>
      <c r="D18" s="3"/>
      <c r="E18" s="34"/>
      <c r="F18" s="35"/>
      <c r="G18" s="2"/>
      <c r="H18" s="36">
        <f t="shared" ref="H18:H81" si="0">I18/12</f>
        <v>8.3333333333333329E-2</v>
      </c>
      <c r="I18" s="37">
        <v>1</v>
      </c>
      <c r="J18" s="38">
        <f>L7</f>
        <v>41511</v>
      </c>
      <c r="K18" s="38">
        <f>IF(J19="",0,J19)</f>
        <v>41542</v>
      </c>
      <c r="L18" s="39">
        <f>IF(J18="","",$L$14)</f>
        <v>213.87</v>
      </c>
      <c r="M18" s="40">
        <f>P14</f>
        <v>11500</v>
      </c>
      <c r="N18" s="40">
        <f>IF(I18&lt;&gt;"",$N$14*M18,"")</f>
        <v>42.162634549403762</v>
      </c>
      <c r="O18" s="40">
        <f>IF(I18&lt;&gt;"",L18-N18,"")</f>
        <v>171.70736545059623</v>
      </c>
      <c r="P18" s="40">
        <f>IF(I18&lt;&gt;"",M18-O18,"")</f>
        <v>11328.292634549403</v>
      </c>
    </row>
    <row r="19" spans="1:16" ht="12.75" customHeight="1" x14ac:dyDescent="0.2">
      <c r="A19" s="2"/>
      <c r="B19" s="2"/>
      <c r="C19" s="2"/>
      <c r="D19" s="41"/>
      <c r="E19" s="42"/>
      <c r="F19" s="43"/>
      <c r="G19" s="2"/>
      <c r="H19" s="36">
        <f t="shared" si="0"/>
        <v>0.16666666666666666</v>
      </c>
      <c r="I19" s="37">
        <f>IF(I18&gt;=$I$14,"",I18+1)</f>
        <v>2</v>
      </c>
      <c r="J19" s="38">
        <f t="shared" ref="J19:J83" si="1">IF(I19="","",EDATE($J$18,I18))</f>
        <v>41542</v>
      </c>
      <c r="K19" s="38">
        <f t="shared" ref="K19:K82" si="2">IF(J20="",0,J20)</f>
        <v>41572</v>
      </c>
      <c r="L19" s="39">
        <f t="shared" ref="L19:L82" si="3">IF(J19="","",$L$14)</f>
        <v>213.87</v>
      </c>
      <c r="M19" s="40">
        <f>IF(I19&lt;&gt;"",P18,"")</f>
        <v>11328.292634549403</v>
      </c>
      <c r="N19" s="40">
        <f t="shared" ref="N19:N82" si="4">IF(I19&lt;&gt;"",$N$14*M19,"")</f>
        <v>41.5331010799312</v>
      </c>
      <c r="O19" s="40">
        <f t="shared" ref="O19:O82" si="5">IF(I19&lt;&gt;"",L19-N19,"")</f>
        <v>172.33689892006879</v>
      </c>
      <c r="P19" s="40">
        <f t="shared" ref="P19:P82" si="6">IF(I19&lt;&gt;"",M19-O19,"")</f>
        <v>11155.955735629335</v>
      </c>
    </row>
    <row r="20" spans="1:16" ht="12.75" customHeight="1" x14ac:dyDescent="0.2">
      <c r="A20" s="2"/>
      <c r="B20" s="2"/>
      <c r="C20" s="2"/>
      <c r="D20" s="41"/>
      <c r="E20" s="42"/>
      <c r="F20" s="44"/>
      <c r="G20" s="2"/>
      <c r="H20" s="36">
        <f t="shared" si="0"/>
        <v>0.25</v>
      </c>
      <c r="I20" s="37">
        <f t="shared" ref="I20:I83" si="7">IF(I19&gt;=$I$14,"",I19+1)</f>
        <v>3</v>
      </c>
      <c r="J20" s="38">
        <f t="shared" si="1"/>
        <v>41572</v>
      </c>
      <c r="K20" s="38">
        <f t="shared" si="2"/>
        <v>41603</v>
      </c>
      <c r="L20" s="39">
        <f t="shared" si="3"/>
        <v>213.87</v>
      </c>
      <c r="M20" s="40">
        <f t="shared" ref="M20:M76" si="8">IF(I20&lt;&gt;"",P19,"")</f>
        <v>11155.955735629335</v>
      </c>
      <c r="N20" s="40">
        <f t="shared" si="4"/>
        <v>40.901259541796911</v>
      </c>
      <c r="O20" s="40">
        <f t="shared" si="5"/>
        <v>172.96874045820309</v>
      </c>
      <c r="P20" s="40">
        <f t="shared" si="6"/>
        <v>10982.986995171132</v>
      </c>
    </row>
    <row r="21" spans="1:16" ht="12.75" customHeight="1" x14ac:dyDescent="0.2">
      <c r="A21" s="2"/>
      <c r="B21" s="2"/>
      <c r="C21" s="2"/>
      <c r="D21" s="41"/>
      <c r="E21" s="42"/>
      <c r="F21" s="42"/>
      <c r="G21" s="2"/>
      <c r="H21" s="36">
        <f t="shared" si="0"/>
        <v>0.33333333333333331</v>
      </c>
      <c r="I21" s="37">
        <f t="shared" si="7"/>
        <v>4</v>
      </c>
      <c r="J21" s="38">
        <f t="shared" si="1"/>
        <v>41603</v>
      </c>
      <c r="K21" s="38">
        <f t="shared" si="2"/>
        <v>41633</v>
      </c>
      <c r="L21" s="39">
        <f t="shared" si="3"/>
        <v>213.87</v>
      </c>
      <c r="M21" s="40">
        <f t="shared" si="8"/>
        <v>10982.986995171132</v>
      </c>
      <c r="N21" s="40">
        <f t="shared" si="4"/>
        <v>40.267101472891703</v>
      </c>
      <c r="O21" s="40">
        <f t="shared" si="5"/>
        <v>173.60289852710829</v>
      </c>
      <c r="P21" s="40">
        <f t="shared" si="6"/>
        <v>10809.384096644024</v>
      </c>
    </row>
    <row r="22" spans="1:16" ht="12.75" customHeight="1" x14ac:dyDescent="0.2">
      <c r="A22" s="2"/>
      <c r="B22" s="2"/>
      <c r="C22" s="2"/>
      <c r="D22" s="3"/>
      <c r="E22" s="2"/>
      <c r="F22" s="45"/>
      <c r="G22" s="2"/>
      <c r="H22" s="36">
        <f t="shared" si="0"/>
        <v>0.41666666666666669</v>
      </c>
      <c r="I22" s="37">
        <f t="shared" si="7"/>
        <v>5</v>
      </c>
      <c r="J22" s="38">
        <f t="shared" si="1"/>
        <v>41633</v>
      </c>
      <c r="K22" s="38">
        <f t="shared" si="2"/>
        <v>41664</v>
      </c>
      <c r="L22" s="39">
        <f t="shared" si="3"/>
        <v>213.87</v>
      </c>
      <c r="M22" s="40">
        <f t="shared" si="8"/>
        <v>10809.384096644024</v>
      </c>
      <c r="N22" s="40">
        <f t="shared" si="4"/>
        <v>39.630618380081643</v>
      </c>
      <c r="O22" s="40">
        <f t="shared" si="5"/>
        <v>174.23938161991836</v>
      </c>
      <c r="P22" s="40">
        <f t="shared" si="6"/>
        <v>10635.144715024106</v>
      </c>
    </row>
    <row r="23" spans="1:16" ht="12.75" customHeight="1" x14ac:dyDescent="0.2">
      <c r="A23" s="2"/>
      <c r="B23" s="2"/>
      <c r="C23" s="2"/>
      <c r="D23" s="41"/>
      <c r="E23" s="42"/>
      <c r="F23" s="46"/>
      <c r="G23" s="2"/>
      <c r="H23" s="36">
        <f t="shared" si="0"/>
        <v>0.5</v>
      </c>
      <c r="I23" s="37">
        <f t="shared" si="7"/>
        <v>6</v>
      </c>
      <c r="J23" s="38">
        <f t="shared" si="1"/>
        <v>41664</v>
      </c>
      <c r="K23" s="38">
        <f t="shared" si="2"/>
        <v>41695</v>
      </c>
      <c r="L23" s="39">
        <f t="shared" si="3"/>
        <v>213.87</v>
      </c>
      <c r="M23" s="40">
        <f t="shared" si="8"/>
        <v>10635.144715024106</v>
      </c>
      <c r="N23" s="40">
        <f t="shared" si="4"/>
        <v>38.991801739094278</v>
      </c>
      <c r="O23" s="40">
        <f t="shared" si="5"/>
        <v>174.87819826090572</v>
      </c>
      <c r="P23" s="40">
        <f t="shared" si="6"/>
        <v>10460.2665167632</v>
      </c>
    </row>
    <row r="24" spans="1:16" ht="12.75" customHeight="1" x14ac:dyDescent="0.2">
      <c r="A24" s="2"/>
      <c r="B24" s="2"/>
      <c r="C24" s="2"/>
      <c r="D24" s="41"/>
      <c r="E24" s="42"/>
      <c r="F24" s="47"/>
      <c r="G24" s="2"/>
      <c r="H24" s="36">
        <f t="shared" si="0"/>
        <v>0.58333333333333337</v>
      </c>
      <c r="I24" s="37">
        <f t="shared" si="7"/>
        <v>7</v>
      </c>
      <c r="J24" s="38">
        <f t="shared" si="1"/>
        <v>41695</v>
      </c>
      <c r="K24" s="38">
        <f t="shared" si="2"/>
        <v>41723</v>
      </c>
      <c r="L24" s="39">
        <f t="shared" si="3"/>
        <v>213.87</v>
      </c>
      <c r="M24" s="40">
        <f t="shared" si="8"/>
        <v>10460.2665167632</v>
      </c>
      <c r="N24" s="40">
        <f t="shared" si="4"/>
        <v>38.350642994404474</v>
      </c>
      <c r="O24" s="40">
        <f t="shared" si="5"/>
        <v>175.51935700559554</v>
      </c>
      <c r="P24" s="40">
        <f t="shared" si="6"/>
        <v>10284.747159757604</v>
      </c>
    </row>
    <row r="25" spans="1:16" ht="12.75" customHeight="1" x14ac:dyDescent="0.2">
      <c r="A25" s="2"/>
      <c r="B25" s="2"/>
      <c r="C25" s="2"/>
      <c r="D25" s="3"/>
      <c r="E25" s="2"/>
      <c r="F25" s="2"/>
      <c r="G25" s="2"/>
      <c r="H25" s="36">
        <f t="shared" si="0"/>
        <v>0.66666666666666663</v>
      </c>
      <c r="I25" s="37">
        <f t="shared" si="7"/>
        <v>8</v>
      </c>
      <c r="J25" s="38">
        <f t="shared" si="1"/>
        <v>41723</v>
      </c>
      <c r="K25" s="38">
        <f t="shared" si="2"/>
        <v>41754</v>
      </c>
      <c r="L25" s="39">
        <f t="shared" si="3"/>
        <v>213.87</v>
      </c>
      <c r="M25" s="40">
        <f t="shared" si="8"/>
        <v>10284.747159757604</v>
      </c>
      <c r="N25" s="40">
        <f t="shared" si="4"/>
        <v>37.707133559119839</v>
      </c>
      <c r="O25" s="40">
        <f t="shared" si="5"/>
        <v>176.16286644088018</v>
      </c>
      <c r="P25" s="40">
        <f t="shared" si="6"/>
        <v>10108.584293316724</v>
      </c>
    </row>
    <row r="26" spans="1:16" ht="12.75" customHeight="1" x14ac:dyDescent="0.2">
      <c r="A26" s="2"/>
      <c r="B26" s="2"/>
      <c r="C26" s="2"/>
      <c r="D26" s="3"/>
      <c r="E26" s="2"/>
      <c r="F26" s="2"/>
      <c r="G26" s="2"/>
      <c r="H26" s="36">
        <f t="shared" si="0"/>
        <v>0.75</v>
      </c>
      <c r="I26" s="37">
        <f t="shared" si="7"/>
        <v>9</v>
      </c>
      <c r="J26" s="38">
        <f t="shared" si="1"/>
        <v>41754</v>
      </c>
      <c r="K26" s="38">
        <f t="shared" si="2"/>
        <v>41784</v>
      </c>
      <c r="L26" s="39">
        <f t="shared" si="3"/>
        <v>213.87</v>
      </c>
      <c r="M26" s="40">
        <f t="shared" si="8"/>
        <v>10108.584293316724</v>
      </c>
      <c r="N26" s="40">
        <f t="shared" si="4"/>
        <v>37.06126481486573</v>
      </c>
      <c r="O26" s="40">
        <f t="shared" si="5"/>
        <v>176.80873518513428</v>
      </c>
      <c r="P26" s="40">
        <f t="shared" si="6"/>
        <v>9931.7755581315905</v>
      </c>
    </row>
    <row r="27" spans="1:16" ht="12.75" customHeight="1" x14ac:dyDescent="0.2">
      <c r="A27" s="2"/>
      <c r="B27" s="2"/>
      <c r="C27" s="2"/>
      <c r="D27" s="3" t="s">
        <v>2</v>
      </c>
      <c r="E27" s="2"/>
      <c r="F27" s="8">
        <f>SUM(N18:N834)</f>
        <v>1332.2000000000844</v>
      </c>
      <c r="G27" s="2"/>
      <c r="H27" s="36">
        <f t="shared" si="0"/>
        <v>0.83333333333333337</v>
      </c>
      <c r="I27" s="37">
        <f t="shared" si="7"/>
        <v>10</v>
      </c>
      <c r="J27" s="38">
        <f t="shared" si="1"/>
        <v>41784</v>
      </c>
      <c r="K27" s="38">
        <f t="shared" si="2"/>
        <v>41815</v>
      </c>
      <c r="L27" s="39">
        <f t="shared" si="3"/>
        <v>213.87</v>
      </c>
      <c r="M27" s="40">
        <f t="shared" si="8"/>
        <v>9931.7755581315905</v>
      </c>
      <c r="N27" s="40">
        <f t="shared" si="4"/>
        <v>36.41302811166981</v>
      </c>
      <c r="O27" s="40">
        <f t="shared" si="5"/>
        <v>177.4569718883302</v>
      </c>
      <c r="P27" s="40">
        <f t="shared" si="6"/>
        <v>9754.3185862432601</v>
      </c>
    </row>
    <row r="28" spans="1:16" ht="12.75" customHeight="1" x14ac:dyDescent="0.2">
      <c r="A28" s="2"/>
      <c r="B28" s="2"/>
      <c r="C28" s="2"/>
      <c r="D28" s="3"/>
      <c r="E28" s="2"/>
      <c r="F28" s="2"/>
      <c r="G28" s="2"/>
      <c r="H28" s="36">
        <f t="shared" si="0"/>
        <v>0.91666666666666663</v>
      </c>
      <c r="I28" s="37">
        <f t="shared" si="7"/>
        <v>11</v>
      </c>
      <c r="J28" s="38">
        <f t="shared" si="1"/>
        <v>41815</v>
      </c>
      <c r="K28" s="38">
        <f t="shared" si="2"/>
        <v>41845</v>
      </c>
      <c r="L28" s="39">
        <f t="shared" si="3"/>
        <v>213.87</v>
      </c>
      <c r="M28" s="40">
        <f t="shared" si="8"/>
        <v>9754.3185862432601</v>
      </c>
      <c r="N28" s="40">
        <f t="shared" si="4"/>
        <v>35.762414767846202</v>
      </c>
      <c r="O28" s="40">
        <f t="shared" si="5"/>
        <v>178.10758523215381</v>
      </c>
      <c r="P28" s="40">
        <f t="shared" si="6"/>
        <v>9576.2110010111064</v>
      </c>
    </row>
    <row r="29" spans="1:16" ht="12.75" customHeight="1" x14ac:dyDescent="0.2">
      <c r="A29" s="2"/>
      <c r="B29" s="2"/>
      <c r="C29" s="2"/>
      <c r="D29" s="41"/>
      <c r="E29" s="42"/>
      <c r="F29" s="2"/>
      <c r="G29" s="2"/>
      <c r="H29" s="36">
        <f t="shared" si="0"/>
        <v>1</v>
      </c>
      <c r="I29" s="37">
        <f t="shared" si="7"/>
        <v>12</v>
      </c>
      <c r="J29" s="38">
        <f t="shared" si="1"/>
        <v>41845</v>
      </c>
      <c r="K29" s="38">
        <f t="shared" si="2"/>
        <v>41876</v>
      </c>
      <c r="L29" s="39">
        <f t="shared" si="3"/>
        <v>213.87</v>
      </c>
      <c r="M29" s="40">
        <f t="shared" si="8"/>
        <v>9576.2110010111064</v>
      </c>
      <c r="N29" s="40">
        <f t="shared" si="4"/>
        <v>35.109416069879238</v>
      </c>
      <c r="O29" s="40">
        <f t="shared" si="5"/>
        <v>178.76058393012076</v>
      </c>
      <c r="P29" s="40">
        <f t="shared" si="6"/>
        <v>9397.4504170809851</v>
      </c>
    </row>
    <row r="30" spans="1:16" ht="12.75" customHeight="1" x14ac:dyDescent="0.2">
      <c r="A30" s="2"/>
      <c r="B30" s="2"/>
      <c r="C30" s="2"/>
      <c r="D30" s="3"/>
      <c r="E30" s="2"/>
      <c r="F30" s="2"/>
      <c r="G30" s="2"/>
      <c r="H30" s="36">
        <f t="shared" si="0"/>
        <v>1.0833333333333333</v>
      </c>
      <c r="I30" s="37">
        <f t="shared" si="7"/>
        <v>13</v>
      </c>
      <c r="J30" s="38">
        <f t="shared" si="1"/>
        <v>41876</v>
      </c>
      <c r="K30" s="38">
        <f t="shared" si="2"/>
        <v>41907</v>
      </c>
      <c r="L30" s="39">
        <f t="shared" si="3"/>
        <v>213.87</v>
      </c>
      <c r="M30" s="40">
        <f t="shared" si="8"/>
        <v>9397.4504170809851</v>
      </c>
      <c r="N30" s="40">
        <f t="shared" si="4"/>
        <v>34.454023272306742</v>
      </c>
      <c r="O30" s="40">
        <f t="shared" si="5"/>
        <v>179.41597672769325</v>
      </c>
      <c r="P30" s="40">
        <f t="shared" si="6"/>
        <v>9218.0344403532927</v>
      </c>
    </row>
    <row r="31" spans="1:16" ht="12.75" customHeight="1" x14ac:dyDescent="0.2">
      <c r="A31" s="2"/>
      <c r="B31" s="2"/>
      <c r="C31" s="2"/>
      <c r="D31" s="3"/>
      <c r="E31" s="2"/>
      <c r="F31" s="2"/>
      <c r="G31" s="2"/>
      <c r="H31" s="36">
        <f t="shared" si="0"/>
        <v>1.1666666666666667</v>
      </c>
      <c r="I31" s="37">
        <f t="shared" si="7"/>
        <v>14</v>
      </c>
      <c r="J31" s="38">
        <f t="shared" si="1"/>
        <v>41907</v>
      </c>
      <c r="K31" s="38">
        <f t="shared" si="2"/>
        <v>41937</v>
      </c>
      <c r="L31" s="39">
        <f t="shared" si="3"/>
        <v>213.87</v>
      </c>
      <c r="M31" s="40">
        <f t="shared" si="8"/>
        <v>9218.0344403532927</v>
      </c>
      <c r="N31" s="40">
        <f t="shared" si="4"/>
        <v>33.796227597602915</v>
      </c>
      <c r="O31" s="40">
        <f t="shared" si="5"/>
        <v>180.07377240239708</v>
      </c>
      <c r="P31" s="40">
        <f t="shared" si="6"/>
        <v>9037.9606679508961</v>
      </c>
    </row>
    <row r="32" spans="1:16" ht="12.75" customHeight="1" x14ac:dyDescent="0.2">
      <c r="A32" s="2"/>
      <c r="B32" s="2"/>
      <c r="C32" s="2"/>
      <c r="D32" s="3"/>
      <c r="E32" s="2"/>
      <c r="F32" s="2"/>
      <c r="G32" s="4"/>
      <c r="H32" s="36">
        <f t="shared" si="0"/>
        <v>1.25</v>
      </c>
      <c r="I32" s="37">
        <f t="shared" si="7"/>
        <v>15</v>
      </c>
      <c r="J32" s="38">
        <f t="shared" si="1"/>
        <v>41937</v>
      </c>
      <c r="K32" s="38">
        <f t="shared" si="2"/>
        <v>41968</v>
      </c>
      <c r="L32" s="39">
        <f t="shared" si="3"/>
        <v>213.87</v>
      </c>
      <c r="M32" s="40">
        <f t="shared" si="8"/>
        <v>9037.9606679508961</v>
      </c>
      <c r="N32" s="40">
        <f t="shared" si="4"/>
        <v>33.136020236060759</v>
      </c>
      <c r="O32" s="40">
        <f t="shared" si="5"/>
        <v>180.73397976393926</v>
      </c>
      <c r="P32" s="40">
        <f t="shared" si="6"/>
        <v>8857.2266881869564</v>
      </c>
    </row>
    <row r="33" spans="1:16" ht="12.75" customHeight="1" x14ac:dyDescent="0.2">
      <c r="A33" s="2"/>
      <c r="B33" s="2"/>
      <c r="C33" s="2"/>
      <c r="D33" s="3"/>
      <c r="E33" s="2"/>
      <c r="F33" s="2"/>
      <c r="G33" s="4"/>
      <c r="H33" s="36">
        <f t="shared" si="0"/>
        <v>1.3333333333333333</v>
      </c>
      <c r="I33" s="37">
        <f t="shared" si="7"/>
        <v>16</v>
      </c>
      <c r="J33" s="38">
        <f t="shared" si="1"/>
        <v>41968</v>
      </c>
      <c r="K33" s="38">
        <f t="shared" si="2"/>
        <v>41998</v>
      </c>
      <c r="L33" s="39">
        <f t="shared" si="3"/>
        <v>213.87</v>
      </c>
      <c r="M33" s="40">
        <f t="shared" si="8"/>
        <v>8857.2266881869564</v>
      </c>
      <c r="N33" s="40">
        <f t="shared" si="4"/>
        <v>32.473392345674121</v>
      </c>
      <c r="O33" s="40">
        <f t="shared" si="5"/>
        <v>181.39660765432589</v>
      </c>
      <c r="P33" s="40">
        <f t="shared" si="6"/>
        <v>8675.8300805326307</v>
      </c>
    </row>
    <row r="34" spans="1:16" ht="12.75" customHeight="1" x14ac:dyDescent="0.2">
      <c r="A34" s="2"/>
      <c r="B34" s="2"/>
      <c r="C34" s="2"/>
      <c r="D34" s="3"/>
      <c r="E34" s="2"/>
      <c r="F34" s="2"/>
      <c r="G34" s="4"/>
      <c r="H34" s="36">
        <f t="shared" si="0"/>
        <v>1.4166666666666667</v>
      </c>
      <c r="I34" s="37">
        <f t="shared" si="7"/>
        <v>17</v>
      </c>
      <c r="J34" s="38">
        <f t="shared" si="1"/>
        <v>41998</v>
      </c>
      <c r="K34" s="38">
        <f t="shared" si="2"/>
        <v>42029</v>
      </c>
      <c r="L34" s="39">
        <f t="shared" si="3"/>
        <v>213.87</v>
      </c>
      <c r="M34" s="40">
        <f t="shared" si="8"/>
        <v>8675.8300805326307</v>
      </c>
      <c r="N34" s="40">
        <f t="shared" si="4"/>
        <v>31.808335052019263</v>
      </c>
      <c r="O34" s="40">
        <f t="shared" si="5"/>
        <v>182.06166494798074</v>
      </c>
      <c r="P34" s="40">
        <f t="shared" si="6"/>
        <v>8493.7684155846491</v>
      </c>
    </row>
    <row r="35" spans="1:16" ht="12.75" customHeight="1" x14ac:dyDescent="0.2">
      <c r="A35" s="2"/>
      <c r="B35" s="2"/>
      <c r="C35" s="2"/>
      <c r="D35" s="3"/>
      <c r="E35" s="2"/>
      <c r="F35" s="2"/>
      <c r="G35" s="4"/>
      <c r="H35" s="36">
        <f t="shared" si="0"/>
        <v>1.5</v>
      </c>
      <c r="I35" s="37">
        <f t="shared" si="7"/>
        <v>18</v>
      </c>
      <c r="J35" s="38">
        <f t="shared" si="1"/>
        <v>42029</v>
      </c>
      <c r="K35" s="38">
        <f t="shared" si="2"/>
        <v>42060</v>
      </c>
      <c r="L35" s="39">
        <f t="shared" si="3"/>
        <v>213.87</v>
      </c>
      <c r="M35" s="40">
        <f t="shared" si="8"/>
        <v>8493.7684155846491</v>
      </c>
      <c r="N35" s="40">
        <f t="shared" si="4"/>
        <v>31.140839448135981</v>
      </c>
      <c r="O35" s="40">
        <f t="shared" si="5"/>
        <v>182.72916055186403</v>
      </c>
      <c r="P35" s="40">
        <f t="shared" si="6"/>
        <v>8311.0392550327851</v>
      </c>
    </row>
    <row r="36" spans="1:16" ht="12.75" customHeight="1" x14ac:dyDescent="0.2">
      <c r="A36" s="2"/>
      <c r="B36" s="2"/>
      <c r="C36" s="2"/>
      <c r="D36" s="3"/>
      <c r="E36" s="2"/>
      <c r="F36" s="48"/>
      <c r="G36" s="4"/>
      <c r="H36" s="36">
        <f t="shared" si="0"/>
        <v>1.5833333333333333</v>
      </c>
      <c r="I36" s="37">
        <f t="shared" si="7"/>
        <v>19</v>
      </c>
      <c r="J36" s="38">
        <f t="shared" si="1"/>
        <v>42060</v>
      </c>
      <c r="K36" s="38">
        <f t="shared" si="2"/>
        <v>42088</v>
      </c>
      <c r="L36" s="39">
        <f t="shared" si="3"/>
        <v>213.87</v>
      </c>
      <c r="M36" s="40">
        <f t="shared" si="8"/>
        <v>8311.0392550327851</v>
      </c>
      <c r="N36" s="40">
        <f t="shared" si="4"/>
        <v>30.470896594408366</v>
      </c>
      <c r="O36" s="40">
        <f t="shared" si="5"/>
        <v>183.39910340559163</v>
      </c>
      <c r="P36" s="40">
        <f t="shared" si="6"/>
        <v>8127.6401516271935</v>
      </c>
    </row>
    <row r="37" spans="1:16" ht="12.75" customHeight="1" x14ac:dyDescent="0.2">
      <c r="A37" s="2"/>
      <c r="B37" s="2"/>
      <c r="C37" s="2"/>
      <c r="D37" s="3"/>
      <c r="E37" s="2"/>
      <c r="F37" s="2"/>
      <c r="G37" s="4"/>
      <c r="H37" s="36">
        <f t="shared" si="0"/>
        <v>1.6666666666666667</v>
      </c>
      <c r="I37" s="37">
        <f t="shared" si="7"/>
        <v>20</v>
      </c>
      <c r="J37" s="38">
        <f t="shared" si="1"/>
        <v>42088</v>
      </c>
      <c r="K37" s="38">
        <f t="shared" si="2"/>
        <v>42119</v>
      </c>
      <c r="L37" s="39">
        <f t="shared" si="3"/>
        <v>213.87</v>
      </c>
      <c r="M37" s="40">
        <f t="shared" si="8"/>
        <v>8127.6401516271935</v>
      </c>
      <c r="N37" s="40">
        <f t="shared" si="4"/>
        <v>29.798497518445036</v>
      </c>
      <c r="O37" s="40">
        <f t="shared" si="5"/>
        <v>184.07150248155497</v>
      </c>
      <c r="P37" s="40">
        <f t="shared" si="6"/>
        <v>7943.5686491456381</v>
      </c>
    </row>
    <row r="38" spans="1:16" ht="12.75" customHeight="1" x14ac:dyDescent="0.2">
      <c r="A38" s="2"/>
      <c r="B38" s="2"/>
      <c r="C38" s="2"/>
      <c r="D38" s="3"/>
      <c r="E38" s="2"/>
      <c r="F38" s="2"/>
      <c r="G38" s="4"/>
      <c r="H38" s="36">
        <f t="shared" si="0"/>
        <v>1.75</v>
      </c>
      <c r="I38" s="37">
        <f t="shared" si="7"/>
        <v>21</v>
      </c>
      <c r="J38" s="38">
        <f t="shared" si="1"/>
        <v>42119</v>
      </c>
      <c r="K38" s="38">
        <f t="shared" si="2"/>
        <v>42149</v>
      </c>
      <c r="L38" s="39">
        <f t="shared" si="3"/>
        <v>213.87</v>
      </c>
      <c r="M38" s="40">
        <f t="shared" si="8"/>
        <v>7943.5686491456381</v>
      </c>
      <c r="N38" s="40">
        <f t="shared" si="4"/>
        <v>29.123633214958996</v>
      </c>
      <c r="O38" s="40">
        <f t="shared" si="5"/>
        <v>184.746366785041</v>
      </c>
      <c r="P38" s="40">
        <f t="shared" si="6"/>
        <v>7758.8222823605975</v>
      </c>
    </row>
    <row r="39" spans="1:16" ht="12.75" customHeight="1" x14ac:dyDescent="0.2">
      <c r="A39" s="2"/>
      <c r="B39" s="2"/>
      <c r="C39" s="2"/>
      <c r="D39" s="3"/>
      <c r="E39" s="2"/>
      <c r="F39" s="2"/>
      <c r="G39" s="4"/>
      <c r="H39" s="36">
        <f t="shared" si="0"/>
        <v>1.8333333333333333</v>
      </c>
      <c r="I39" s="37">
        <f t="shared" si="7"/>
        <v>22</v>
      </c>
      <c r="J39" s="38">
        <f t="shared" si="1"/>
        <v>42149</v>
      </c>
      <c r="K39" s="38">
        <f t="shared" si="2"/>
        <v>42180</v>
      </c>
      <c r="L39" s="39">
        <f t="shared" si="3"/>
        <v>213.87</v>
      </c>
      <c r="M39" s="40">
        <f t="shared" si="8"/>
        <v>7758.8222823605975</v>
      </c>
      <c r="N39" s="40">
        <f t="shared" si="4"/>
        <v>28.446294645647015</v>
      </c>
      <c r="O39" s="40">
        <f t="shared" si="5"/>
        <v>185.42370535435299</v>
      </c>
      <c r="P39" s="40">
        <f t="shared" si="6"/>
        <v>7573.3985770062445</v>
      </c>
    </row>
    <row r="40" spans="1:16" ht="12.75" customHeight="1" x14ac:dyDescent="0.2">
      <c r="A40" s="2"/>
      <c r="B40" s="2"/>
      <c r="C40" s="2"/>
      <c r="D40" s="3"/>
      <c r="E40" s="2"/>
      <c r="F40" s="2"/>
      <c r="G40" s="4"/>
      <c r="H40" s="36">
        <f t="shared" si="0"/>
        <v>1.9166666666666667</v>
      </c>
      <c r="I40" s="37">
        <f t="shared" si="7"/>
        <v>23</v>
      </c>
      <c r="J40" s="38">
        <f t="shared" si="1"/>
        <v>42180</v>
      </c>
      <c r="K40" s="38">
        <f t="shared" si="2"/>
        <v>42210</v>
      </c>
      <c r="L40" s="39">
        <f t="shared" si="3"/>
        <v>213.87</v>
      </c>
      <c r="M40" s="40">
        <f t="shared" si="8"/>
        <v>7573.3985770062445</v>
      </c>
      <c r="N40" s="40">
        <f t="shared" si="4"/>
        <v>27.76647273906859</v>
      </c>
      <c r="O40" s="40">
        <f t="shared" si="5"/>
        <v>186.1035272609314</v>
      </c>
      <c r="P40" s="40">
        <f t="shared" si="6"/>
        <v>7387.295049745313</v>
      </c>
    </row>
    <row r="41" spans="1:16" ht="12.75" customHeight="1" x14ac:dyDescent="0.2">
      <c r="A41" s="2"/>
      <c r="B41" s="2"/>
      <c r="C41" s="2"/>
      <c r="D41" s="3"/>
      <c r="E41" s="2"/>
      <c r="F41" s="2"/>
      <c r="G41" s="4"/>
      <c r="H41" s="36">
        <f t="shared" si="0"/>
        <v>2</v>
      </c>
      <c r="I41" s="37">
        <f t="shared" si="7"/>
        <v>24</v>
      </c>
      <c r="J41" s="38">
        <f t="shared" si="1"/>
        <v>42210</v>
      </c>
      <c r="K41" s="38">
        <f t="shared" si="2"/>
        <v>42241</v>
      </c>
      <c r="L41" s="39">
        <f t="shared" si="3"/>
        <v>213.87</v>
      </c>
      <c r="M41" s="40">
        <f t="shared" si="8"/>
        <v>7387.295049745313</v>
      </c>
      <c r="N41" s="40">
        <f t="shared" si="4"/>
        <v>27.084158390524443</v>
      </c>
      <c r="O41" s="40">
        <f t="shared" si="5"/>
        <v>186.78584160947557</v>
      </c>
      <c r="P41" s="40">
        <f t="shared" si="6"/>
        <v>7200.5092081358371</v>
      </c>
    </row>
    <row r="42" spans="1:16" ht="12.75" customHeight="1" x14ac:dyDescent="0.2">
      <c r="A42" s="2"/>
      <c r="B42" s="2"/>
      <c r="C42" s="2"/>
      <c r="D42" s="3"/>
      <c r="E42" s="2"/>
      <c r="F42" s="2"/>
      <c r="G42" s="4"/>
      <c r="H42" s="36">
        <f t="shared" si="0"/>
        <v>2.0833333333333335</v>
      </c>
      <c r="I42" s="37">
        <f t="shared" si="7"/>
        <v>25</v>
      </c>
      <c r="J42" s="38">
        <f t="shared" si="1"/>
        <v>42241</v>
      </c>
      <c r="K42" s="38">
        <f t="shared" si="2"/>
        <v>42272</v>
      </c>
      <c r="L42" s="39">
        <f t="shared" si="3"/>
        <v>213.87</v>
      </c>
      <c r="M42" s="40">
        <f t="shared" si="8"/>
        <v>7200.5092081358371</v>
      </c>
      <c r="N42" s="40">
        <f t="shared" si="4"/>
        <v>26.399342461934605</v>
      </c>
      <c r="O42" s="40">
        <f t="shared" si="5"/>
        <v>187.47065753806541</v>
      </c>
      <c r="P42" s="40">
        <f t="shared" si="6"/>
        <v>7013.038550597772</v>
      </c>
    </row>
    <row r="43" spans="1:16" ht="12.75" customHeight="1" x14ac:dyDescent="0.2">
      <c r="A43" s="2"/>
      <c r="B43" s="2"/>
      <c r="C43" s="2"/>
      <c r="D43" s="3"/>
      <c r="E43" s="2"/>
      <c r="F43" s="2"/>
      <c r="G43" s="4"/>
      <c r="H43" s="36">
        <f t="shared" si="0"/>
        <v>2.1666666666666665</v>
      </c>
      <c r="I43" s="37">
        <f t="shared" si="7"/>
        <v>26</v>
      </c>
      <c r="J43" s="38">
        <f t="shared" si="1"/>
        <v>42272</v>
      </c>
      <c r="K43" s="38">
        <f t="shared" si="2"/>
        <v>42302</v>
      </c>
      <c r="L43" s="39">
        <f t="shared" si="3"/>
        <v>213.87</v>
      </c>
      <c r="M43" s="40">
        <f t="shared" si="8"/>
        <v>7013.038550597772</v>
      </c>
      <c r="N43" s="40">
        <f t="shared" si="4"/>
        <v>25.712015781716008</v>
      </c>
      <c r="O43" s="40">
        <f t="shared" si="5"/>
        <v>188.15798421828399</v>
      </c>
      <c r="P43" s="40">
        <f t="shared" si="6"/>
        <v>6824.8805663794883</v>
      </c>
    </row>
    <row r="44" spans="1:16" ht="12.75" customHeight="1" x14ac:dyDescent="0.2">
      <c r="A44" s="2"/>
      <c r="B44" s="2"/>
      <c r="C44" s="2"/>
      <c r="D44" s="3"/>
      <c r="E44" s="2"/>
      <c r="F44" s="2"/>
      <c r="G44" s="4"/>
      <c r="H44" s="36">
        <f t="shared" si="0"/>
        <v>2.25</v>
      </c>
      <c r="I44" s="37">
        <f t="shared" si="7"/>
        <v>27</v>
      </c>
      <c r="J44" s="38">
        <f t="shared" si="1"/>
        <v>42302</v>
      </c>
      <c r="K44" s="38">
        <f t="shared" si="2"/>
        <v>42333</v>
      </c>
      <c r="L44" s="39">
        <f t="shared" si="3"/>
        <v>213.87</v>
      </c>
      <c r="M44" s="40">
        <f t="shared" si="8"/>
        <v>6824.8805663794883</v>
      </c>
      <c r="N44" s="40">
        <f t="shared" si="4"/>
        <v>25.022169144659664</v>
      </c>
      <c r="O44" s="40">
        <f t="shared" si="5"/>
        <v>188.84783085534033</v>
      </c>
      <c r="P44" s="40">
        <f t="shared" si="6"/>
        <v>6636.0327355241479</v>
      </c>
    </row>
    <row r="45" spans="1:16" ht="12.75" customHeight="1" x14ac:dyDescent="0.2">
      <c r="A45" s="2"/>
      <c r="B45" s="2"/>
      <c r="C45" s="2"/>
      <c r="D45" s="3"/>
      <c r="E45" s="2"/>
      <c r="F45" s="2"/>
      <c r="G45" s="4"/>
      <c r="H45" s="36">
        <f t="shared" si="0"/>
        <v>2.3333333333333335</v>
      </c>
      <c r="I45" s="37">
        <f t="shared" si="7"/>
        <v>28</v>
      </c>
      <c r="J45" s="38">
        <f t="shared" si="1"/>
        <v>42333</v>
      </c>
      <c r="K45" s="38">
        <f t="shared" si="2"/>
        <v>42363</v>
      </c>
      <c r="L45" s="39">
        <f t="shared" si="3"/>
        <v>213.87</v>
      </c>
      <c r="M45" s="40">
        <f t="shared" si="8"/>
        <v>6636.0327355241479</v>
      </c>
      <c r="N45" s="40">
        <f t="shared" si="4"/>
        <v>24.329793311807371</v>
      </c>
      <c r="O45" s="40">
        <f t="shared" si="5"/>
        <v>189.54020668819263</v>
      </c>
      <c r="P45" s="40">
        <f t="shared" si="6"/>
        <v>6446.4925288359555</v>
      </c>
    </row>
    <row r="46" spans="1:16" ht="12.75" customHeight="1" x14ac:dyDescent="0.2">
      <c r="A46" s="2"/>
      <c r="B46" s="2"/>
      <c r="C46" s="2"/>
      <c r="D46" s="3"/>
      <c r="E46" s="2"/>
      <c r="F46" s="2"/>
      <c r="G46" s="4"/>
      <c r="H46" s="36">
        <f t="shared" si="0"/>
        <v>2.4166666666666665</v>
      </c>
      <c r="I46" s="37">
        <f t="shared" si="7"/>
        <v>29</v>
      </c>
      <c r="J46" s="38">
        <f t="shared" si="1"/>
        <v>42363</v>
      </c>
      <c r="K46" s="38">
        <f t="shared" si="2"/>
        <v>42394</v>
      </c>
      <c r="L46" s="39">
        <f t="shared" si="3"/>
        <v>213.87</v>
      </c>
      <c r="M46" s="40">
        <f t="shared" si="8"/>
        <v>6446.4925288359555</v>
      </c>
      <c r="N46" s="40">
        <f t="shared" si="4"/>
        <v>23.634879010328007</v>
      </c>
      <c r="O46" s="40">
        <f t="shared" si="5"/>
        <v>190.235120989672</v>
      </c>
      <c r="P46" s="40">
        <f t="shared" si="6"/>
        <v>6256.2574078462831</v>
      </c>
    </row>
    <row r="47" spans="1:16" ht="12.75" customHeight="1" x14ac:dyDescent="0.2">
      <c r="A47" s="2"/>
      <c r="B47" s="2"/>
      <c r="C47" s="2"/>
      <c r="D47" s="3"/>
      <c r="E47" s="2"/>
      <c r="F47" s="2"/>
      <c r="G47" s="4"/>
      <c r="H47" s="36">
        <f t="shared" si="0"/>
        <v>2.5</v>
      </c>
      <c r="I47" s="37">
        <f t="shared" si="7"/>
        <v>30</v>
      </c>
      <c r="J47" s="38">
        <f t="shared" si="1"/>
        <v>42394</v>
      </c>
      <c r="K47" s="38">
        <f t="shared" si="2"/>
        <v>42425</v>
      </c>
      <c r="L47" s="39">
        <f t="shared" si="3"/>
        <v>213.87</v>
      </c>
      <c r="M47" s="40">
        <f t="shared" si="8"/>
        <v>6256.2574078462831</v>
      </c>
      <c r="N47" s="40">
        <f t="shared" si="4"/>
        <v>22.937416933393298</v>
      </c>
      <c r="O47" s="40">
        <f t="shared" si="5"/>
        <v>190.9325830666067</v>
      </c>
      <c r="P47" s="40">
        <f t="shared" si="6"/>
        <v>6065.3248247796764</v>
      </c>
    </row>
    <row r="48" spans="1:16" ht="12.75" customHeight="1" x14ac:dyDescent="0.2">
      <c r="A48" s="2"/>
      <c r="B48" s="2"/>
      <c r="C48" s="2"/>
      <c r="D48" s="3"/>
      <c r="E48" s="2"/>
      <c r="F48" s="2"/>
      <c r="G48" s="4"/>
      <c r="H48" s="36">
        <f t="shared" si="0"/>
        <v>2.5833333333333335</v>
      </c>
      <c r="I48" s="37">
        <f t="shared" si="7"/>
        <v>31</v>
      </c>
      <c r="J48" s="38">
        <f t="shared" si="1"/>
        <v>42425</v>
      </c>
      <c r="K48" s="38">
        <f t="shared" si="2"/>
        <v>42454</v>
      </c>
      <c r="L48" s="39">
        <f t="shared" si="3"/>
        <v>213.87</v>
      </c>
      <c r="M48" s="40">
        <f t="shared" si="8"/>
        <v>6065.3248247796764</v>
      </c>
      <c r="N48" s="40">
        <f t="shared" si="4"/>
        <v>22.237397740053208</v>
      </c>
      <c r="O48" s="40">
        <f t="shared" si="5"/>
        <v>191.63260225994679</v>
      </c>
      <c r="P48" s="40">
        <f t="shared" si="6"/>
        <v>5873.6922225197295</v>
      </c>
    </row>
    <row r="49" spans="1:17" ht="12.75" customHeight="1" x14ac:dyDescent="0.2">
      <c r="A49" s="2"/>
      <c r="B49" s="2"/>
      <c r="C49" s="2"/>
      <c r="D49" s="3"/>
      <c r="E49" s="2"/>
      <c r="F49" s="2"/>
      <c r="G49" s="4"/>
      <c r="H49" s="36">
        <f t="shared" si="0"/>
        <v>2.6666666666666665</v>
      </c>
      <c r="I49" s="37">
        <f t="shared" si="7"/>
        <v>32</v>
      </c>
      <c r="J49" s="38">
        <f t="shared" si="1"/>
        <v>42454</v>
      </c>
      <c r="K49" s="38">
        <f t="shared" si="2"/>
        <v>42485</v>
      </c>
      <c r="L49" s="39">
        <f t="shared" si="3"/>
        <v>213.87</v>
      </c>
      <c r="M49" s="40">
        <f t="shared" si="8"/>
        <v>5873.6922225197295</v>
      </c>
      <c r="N49" s="40">
        <f t="shared" si="4"/>
        <v>21.534812055110827</v>
      </c>
      <c r="O49" s="40">
        <f t="shared" si="5"/>
        <v>192.33518794488919</v>
      </c>
      <c r="P49" s="40">
        <f t="shared" si="6"/>
        <v>5681.3570345748403</v>
      </c>
    </row>
    <row r="50" spans="1:17" ht="12.75" customHeight="1" x14ac:dyDescent="0.2">
      <c r="A50" s="2"/>
      <c r="B50" s="2"/>
      <c r="C50" s="2"/>
      <c r="D50" s="3"/>
      <c r="E50" s="2"/>
      <c r="F50" s="2"/>
      <c r="G50" s="4"/>
      <c r="H50" s="36">
        <f t="shared" si="0"/>
        <v>2.75</v>
      </c>
      <c r="I50" s="37">
        <f t="shared" si="7"/>
        <v>33</v>
      </c>
      <c r="J50" s="38">
        <f t="shared" si="1"/>
        <v>42485</v>
      </c>
      <c r="K50" s="38">
        <f t="shared" si="2"/>
        <v>42515</v>
      </c>
      <c r="L50" s="39">
        <f t="shared" si="3"/>
        <v>213.87</v>
      </c>
      <c r="M50" s="40">
        <f t="shared" si="8"/>
        <v>5681.3570345748403</v>
      </c>
      <c r="N50" s="40">
        <f t="shared" si="4"/>
        <v>20.829650468996807</v>
      </c>
      <c r="O50" s="40">
        <f t="shared" si="5"/>
        <v>193.04034953100319</v>
      </c>
      <c r="P50" s="40">
        <f t="shared" si="6"/>
        <v>5488.3166850438374</v>
      </c>
    </row>
    <row r="51" spans="1:17" ht="12.75" customHeight="1" x14ac:dyDescent="0.2">
      <c r="A51" s="2"/>
      <c r="B51" s="2"/>
      <c r="C51" s="2"/>
      <c r="D51" s="3"/>
      <c r="E51" s="2"/>
      <c r="F51" s="2"/>
      <c r="G51" s="4"/>
      <c r="H51" s="36">
        <f t="shared" si="0"/>
        <v>2.8333333333333335</v>
      </c>
      <c r="I51" s="37">
        <f t="shared" si="7"/>
        <v>34</v>
      </c>
      <c r="J51" s="38">
        <f t="shared" si="1"/>
        <v>42515</v>
      </c>
      <c r="K51" s="38">
        <f t="shared" si="2"/>
        <v>42546</v>
      </c>
      <c r="L51" s="39">
        <f t="shared" si="3"/>
        <v>213.87</v>
      </c>
      <c r="M51" s="40">
        <f t="shared" si="8"/>
        <v>5488.3166850438374</v>
      </c>
      <c r="N51" s="40">
        <f t="shared" si="4"/>
        <v>20.121903537643341</v>
      </c>
      <c r="O51" s="40">
        <f t="shared" si="5"/>
        <v>193.74809646235667</v>
      </c>
      <c r="P51" s="40">
        <f t="shared" si="6"/>
        <v>5294.568588581481</v>
      </c>
    </row>
    <row r="52" spans="1:17" ht="12.75" customHeight="1" x14ac:dyDescent="0.2">
      <c r="A52" s="2"/>
      <c r="B52" s="2"/>
      <c r="C52" s="2"/>
      <c r="D52" s="3"/>
      <c r="E52" s="2"/>
      <c r="F52" s="2"/>
      <c r="G52" s="4"/>
      <c r="H52" s="36">
        <f t="shared" si="0"/>
        <v>2.9166666666666665</v>
      </c>
      <c r="I52" s="37">
        <f t="shared" si="7"/>
        <v>35</v>
      </c>
      <c r="J52" s="38">
        <f t="shared" si="1"/>
        <v>42546</v>
      </c>
      <c r="K52" s="38">
        <f t="shared" si="2"/>
        <v>42576</v>
      </c>
      <c r="L52" s="39">
        <f t="shared" si="3"/>
        <v>213.87</v>
      </c>
      <c r="M52" s="40">
        <f t="shared" si="8"/>
        <v>5294.568588581481</v>
      </c>
      <c r="N52" s="40">
        <f t="shared" si="4"/>
        <v>19.41156178235769</v>
      </c>
      <c r="O52" s="40">
        <f t="shared" si="5"/>
        <v>194.45843821764231</v>
      </c>
      <c r="P52" s="40">
        <f t="shared" si="6"/>
        <v>5100.1101503638383</v>
      </c>
    </row>
    <row r="53" spans="1:17" ht="12.75" customHeight="1" x14ac:dyDescent="0.2">
      <c r="A53" s="2"/>
      <c r="B53" s="2"/>
      <c r="C53" s="2"/>
      <c r="D53" s="3"/>
      <c r="E53" s="2"/>
      <c r="F53" s="2"/>
      <c r="G53" s="4"/>
      <c r="H53" s="36">
        <f t="shared" si="0"/>
        <v>3</v>
      </c>
      <c r="I53" s="37">
        <f t="shared" si="7"/>
        <v>36</v>
      </c>
      <c r="J53" s="38">
        <f t="shared" si="1"/>
        <v>42576</v>
      </c>
      <c r="K53" s="38">
        <f t="shared" si="2"/>
        <v>42607</v>
      </c>
      <c r="L53" s="39">
        <f t="shared" si="3"/>
        <v>213.87</v>
      </c>
      <c r="M53" s="40">
        <f t="shared" si="8"/>
        <v>5100.1101503638383</v>
      </c>
      <c r="N53" s="40">
        <f t="shared" si="4"/>
        <v>18.698615689695234</v>
      </c>
      <c r="O53" s="40">
        <f t="shared" si="5"/>
        <v>195.17138431030477</v>
      </c>
      <c r="P53" s="40">
        <f t="shared" si="6"/>
        <v>4904.938766053534</v>
      </c>
    </row>
    <row r="54" spans="1:17" ht="12.75" customHeight="1" x14ac:dyDescent="0.2">
      <c r="A54" s="2"/>
      <c r="B54" s="2"/>
      <c r="C54" s="2"/>
      <c r="D54" s="3"/>
      <c r="E54" s="2"/>
      <c r="F54" s="2"/>
      <c r="G54" s="4"/>
      <c r="H54" s="36">
        <f t="shared" si="0"/>
        <v>3.0833333333333335</v>
      </c>
      <c r="I54" s="37">
        <f t="shared" si="7"/>
        <v>37</v>
      </c>
      <c r="J54" s="38">
        <f t="shared" si="1"/>
        <v>42607</v>
      </c>
      <c r="K54" s="38">
        <f t="shared" si="2"/>
        <v>42638</v>
      </c>
      <c r="L54" s="39">
        <f t="shared" si="3"/>
        <v>213.87</v>
      </c>
      <c r="M54" s="40">
        <f t="shared" si="8"/>
        <v>4904.938766053534</v>
      </c>
      <c r="N54" s="40">
        <f t="shared" si="4"/>
        <v>17.983055711332049</v>
      </c>
      <c r="O54" s="40">
        <f t="shared" si="5"/>
        <v>195.88694428866796</v>
      </c>
      <c r="P54" s="40">
        <f t="shared" si="6"/>
        <v>4709.051821764866</v>
      </c>
    </row>
    <row r="55" spans="1:17" ht="12.75" customHeight="1" x14ac:dyDescent="0.2">
      <c r="A55" s="2"/>
      <c r="B55" s="2"/>
      <c r="C55" s="2"/>
      <c r="D55" s="3"/>
      <c r="E55" s="2"/>
      <c r="F55" s="2"/>
      <c r="G55" s="4"/>
      <c r="H55" s="36">
        <f t="shared" si="0"/>
        <v>3.1666666666666665</v>
      </c>
      <c r="I55" s="37">
        <f t="shared" si="7"/>
        <v>38</v>
      </c>
      <c r="J55" s="38">
        <f t="shared" si="1"/>
        <v>42638</v>
      </c>
      <c r="K55" s="38">
        <f t="shared" si="2"/>
        <v>42668</v>
      </c>
      <c r="L55" s="39">
        <f t="shared" si="3"/>
        <v>213.87</v>
      </c>
      <c r="M55" s="40">
        <f t="shared" si="8"/>
        <v>4709.051821764866</v>
      </c>
      <c r="N55" s="40">
        <f t="shared" si="4"/>
        <v>17.264872263937047</v>
      </c>
      <c r="O55" s="40">
        <f t="shared" si="5"/>
        <v>196.60512773606297</v>
      </c>
      <c r="P55" s="40">
        <f t="shared" si="6"/>
        <v>4512.446694028803</v>
      </c>
    </row>
    <row r="56" spans="1:17" ht="12.75" customHeight="1" x14ac:dyDescent="0.2">
      <c r="A56" s="2"/>
      <c r="B56" s="2"/>
      <c r="C56" s="2"/>
      <c r="D56" s="3"/>
      <c r="E56" s="2"/>
      <c r="F56" s="2"/>
      <c r="G56" s="4"/>
      <c r="H56" s="36">
        <f t="shared" si="0"/>
        <v>3.25</v>
      </c>
      <c r="I56" s="37">
        <f t="shared" si="7"/>
        <v>39</v>
      </c>
      <c r="J56" s="38">
        <f t="shared" si="1"/>
        <v>42668</v>
      </c>
      <c r="K56" s="38">
        <f t="shared" si="2"/>
        <v>42699</v>
      </c>
      <c r="L56" s="39">
        <f t="shared" si="3"/>
        <v>213.87</v>
      </c>
      <c r="M56" s="40">
        <f t="shared" si="8"/>
        <v>4512.446694028803</v>
      </c>
      <c r="N56" s="40">
        <f t="shared" si="4"/>
        <v>16.544055729043617</v>
      </c>
      <c r="O56" s="40">
        <f t="shared" si="5"/>
        <v>197.3259442709564</v>
      </c>
      <c r="P56" s="40">
        <f t="shared" si="6"/>
        <v>4315.1207497578462</v>
      </c>
    </row>
    <row r="57" spans="1:17" ht="12.75" customHeight="1" x14ac:dyDescent="0.2">
      <c r="A57" s="2"/>
      <c r="B57" s="2"/>
      <c r="C57" s="2"/>
      <c r="D57" s="3"/>
      <c r="E57" s="2"/>
      <c r="F57" s="2"/>
      <c r="G57" s="4"/>
      <c r="H57" s="36">
        <f t="shared" si="0"/>
        <v>3.3333333333333335</v>
      </c>
      <c r="I57" s="37">
        <f t="shared" si="7"/>
        <v>40</v>
      </c>
      <c r="J57" s="38">
        <f t="shared" si="1"/>
        <v>42699</v>
      </c>
      <c r="K57" s="38">
        <f t="shared" si="2"/>
        <v>42729</v>
      </c>
      <c r="L57" s="39">
        <f t="shared" si="3"/>
        <v>213.87</v>
      </c>
      <c r="M57" s="40">
        <f t="shared" si="8"/>
        <v>4315.1207497578462</v>
      </c>
      <c r="N57" s="40">
        <f t="shared" si="4"/>
        <v>15.820596452920801</v>
      </c>
      <c r="O57" s="40">
        <f t="shared" si="5"/>
        <v>198.04940354707921</v>
      </c>
      <c r="P57" s="40">
        <f t="shared" si="6"/>
        <v>4117.0713462107669</v>
      </c>
    </row>
    <row r="58" spans="1:17" ht="12.75" customHeight="1" x14ac:dyDescent="0.2">
      <c r="A58" s="2"/>
      <c r="B58" s="2"/>
      <c r="C58" s="2"/>
      <c r="D58" s="3"/>
      <c r="E58" s="2"/>
      <c r="F58" s="2"/>
      <c r="G58" s="4"/>
      <c r="H58" s="36">
        <f t="shared" si="0"/>
        <v>3.4166666666666665</v>
      </c>
      <c r="I58" s="37">
        <f t="shared" si="7"/>
        <v>41</v>
      </c>
      <c r="J58" s="38">
        <f t="shared" si="1"/>
        <v>42729</v>
      </c>
      <c r="K58" s="38">
        <f t="shared" si="2"/>
        <v>42760</v>
      </c>
      <c r="L58" s="39">
        <f t="shared" si="3"/>
        <v>213.87</v>
      </c>
      <c r="M58" s="40">
        <f t="shared" si="8"/>
        <v>4117.0713462107669</v>
      </c>
      <c r="N58" s="40">
        <f t="shared" si="4"/>
        <v>15.09448474644403</v>
      </c>
      <c r="O58" s="40">
        <f t="shared" si="5"/>
        <v>198.77551525355597</v>
      </c>
      <c r="P58" s="40">
        <f t="shared" si="6"/>
        <v>3918.2958309572109</v>
      </c>
    </row>
    <row r="59" spans="1:17" ht="12.75" customHeight="1" x14ac:dyDescent="0.2">
      <c r="A59" s="2"/>
      <c r="B59" s="2"/>
      <c r="C59" s="2"/>
      <c r="D59" s="3"/>
      <c r="E59" s="2"/>
      <c r="F59" s="2"/>
      <c r="G59" s="4"/>
      <c r="H59" s="36">
        <f t="shared" si="0"/>
        <v>3.5</v>
      </c>
      <c r="I59" s="37">
        <f t="shared" si="7"/>
        <v>42</v>
      </c>
      <c r="J59" s="38">
        <f t="shared" si="1"/>
        <v>42760</v>
      </c>
      <c r="K59" s="38">
        <f t="shared" si="2"/>
        <v>42791</v>
      </c>
      <c r="L59" s="39">
        <f t="shared" si="3"/>
        <v>213.87</v>
      </c>
      <c r="M59" s="40">
        <f t="shared" si="8"/>
        <v>3918.2958309572109</v>
      </c>
      <c r="N59" s="40">
        <f t="shared" si="4"/>
        <v>14.365710884965324</v>
      </c>
      <c r="O59" s="40">
        <f t="shared" si="5"/>
        <v>199.50428911503468</v>
      </c>
      <c r="P59" s="40">
        <f t="shared" si="6"/>
        <v>3718.7915418421762</v>
      </c>
    </row>
    <row r="60" spans="1:17" ht="12.75" customHeight="1" x14ac:dyDescent="0.2">
      <c r="A60" s="2"/>
      <c r="B60" s="2"/>
      <c r="C60" s="2"/>
      <c r="D60" s="3"/>
      <c r="E60" s="2"/>
      <c r="F60" s="2"/>
      <c r="G60" s="4"/>
      <c r="H60" s="36">
        <f t="shared" si="0"/>
        <v>3.5833333333333335</v>
      </c>
      <c r="I60" s="37">
        <f t="shared" si="7"/>
        <v>43</v>
      </c>
      <c r="J60" s="38">
        <f t="shared" si="1"/>
        <v>42791</v>
      </c>
      <c r="K60" s="38">
        <f t="shared" si="2"/>
        <v>42819</v>
      </c>
      <c r="L60" s="39">
        <f t="shared" si="3"/>
        <v>213.87</v>
      </c>
      <c r="M60" s="40">
        <f t="shared" si="8"/>
        <v>3718.7915418421762</v>
      </c>
      <c r="N60" s="40">
        <f t="shared" si="4"/>
        <v>13.634265108183079</v>
      </c>
      <c r="O60" s="40">
        <f t="shared" si="5"/>
        <v>200.23573489181692</v>
      </c>
      <c r="P60" s="40">
        <f t="shared" si="6"/>
        <v>3518.5558069503595</v>
      </c>
    </row>
    <row r="61" spans="1:17" ht="12.75" customHeight="1" x14ac:dyDescent="0.2">
      <c r="A61" s="2"/>
      <c r="B61" s="2"/>
      <c r="C61" s="2"/>
      <c r="D61" s="3"/>
      <c r="E61" s="2"/>
      <c r="F61" s="2"/>
      <c r="G61" s="4"/>
      <c r="H61" s="36">
        <f t="shared" si="0"/>
        <v>3.6666666666666665</v>
      </c>
      <c r="I61" s="37">
        <f t="shared" si="7"/>
        <v>44</v>
      </c>
      <c r="J61" s="38">
        <f t="shared" si="1"/>
        <v>42819</v>
      </c>
      <c r="K61" s="38">
        <f t="shared" si="2"/>
        <v>42850</v>
      </c>
      <c r="L61" s="39">
        <f t="shared" si="3"/>
        <v>213.87</v>
      </c>
      <c r="M61" s="40">
        <f t="shared" si="8"/>
        <v>3518.5558069503595</v>
      </c>
      <c r="N61" s="40">
        <f t="shared" si="4"/>
        <v>12.900137620011344</v>
      </c>
      <c r="O61" s="40">
        <f t="shared" si="5"/>
        <v>200.96986237998865</v>
      </c>
      <c r="P61" s="40">
        <f t="shared" si="6"/>
        <v>3317.5859445703709</v>
      </c>
    </row>
    <row r="62" spans="1:17" ht="12.75" customHeight="1" x14ac:dyDescent="0.2">
      <c r="A62" s="2"/>
      <c r="B62" s="2"/>
      <c r="C62" s="2"/>
      <c r="D62" s="3"/>
      <c r="E62" s="2"/>
      <c r="F62" s="2"/>
      <c r="G62" s="4"/>
      <c r="H62" s="36">
        <f t="shared" si="0"/>
        <v>3.75</v>
      </c>
      <c r="I62" s="37">
        <f t="shared" si="7"/>
        <v>45</v>
      </c>
      <c r="J62" s="38">
        <f t="shared" si="1"/>
        <v>42850</v>
      </c>
      <c r="K62" s="38">
        <f t="shared" si="2"/>
        <v>42880</v>
      </c>
      <c r="L62" s="39">
        <f t="shared" si="3"/>
        <v>213.87</v>
      </c>
      <c r="M62" s="40">
        <f t="shared" si="8"/>
        <v>3317.5859445703709</v>
      </c>
      <c r="N62" s="40">
        <f t="shared" si="4"/>
        <v>12.163318588448611</v>
      </c>
      <c r="O62" s="40">
        <f t="shared" si="5"/>
        <v>201.70668141155139</v>
      </c>
      <c r="P62" s="40">
        <f t="shared" si="6"/>
        <v>3115.8792631588194</v>
      </c>
    </row>
    <row r="63" spans="1:17" ht="12.75" customHeight="1" x14ac:dyDescent="0.2">
      <c r="A63" s="2"/>
      <c r="B63" s="2"/>
      <c r="C63" s="2"/>
      <c r="D63" s="3"/>
      <c r="E63" s="2"/>
      <c r="F63" s="2"/>
      <c r="G63" s="4"/>
      <c r="H63" s="36">
        <f t="shared" si="0"/>
        <v>3.8333333333333335</v>
      </c>
      <c r="I63" s="37">
        <f t="shared" si="7"/>
        <v>46</v>
      </c>
      <c r="J63" s="38">
        <f t="shared" si="1"/>
        <v>42880</v>
      </c>
      <c r="K63" s="38">
        <f t="shared" si="2"/>
        <v>42911</v>
      </c>
      <c r="L63" s="39">
        <f t="shared" si="3"/>
        <v>213.87</v>
      </c>
      <c r="M63" s="40">
        <f t="shared" si="8"/>
        <v>3115.8792631588194</v>
      </c>
      <c r="N63" s="40">
        <f t="shared" si="4"/>
        <v>11.423798145446154</v>
      </c>
      <c r="O63" s="40">
        <f t="shared" si="5"/>
        <v>202.44620185455386</v>
      </c>
      <c r="P63" s="40">
        <f t="shared" si="6"/>
        <v>2913.4330613042657</v>
      </c>
    </row>
    <row r="64" spans="1:17" ht="12.75" customHeight="1" x14ac:dyDescent="0.2">
      <c r="A64" s="2"/>
      <c r="B64" s="2"/>
      <c r="C64" s="2"/>
      <c r="D64" s="3"/>
      <c r="E64" s="2"/>
      <c r="F64" s="2"/>
      <c r="G64" s="4"/>
      <c r="H64" s="36">
        <f t="shared" si="0"/>
        <v>3.9166666666666665</v>
      </c>
      <c r="I64" s="37">
        <f t="shared" si="7"/>
        <v>47</v>
      </c>
      <c r="J64" s="38">
        <f t="shared" si="1"/>
        <v>42911</v>
      </c>
      <c r="K64" s="38">
        <f t="shared" si="2"/>
        <v>42941</v>
      </c>
      <c r="L64" s="39">
        <f t="shared" si="3"/>
        <v>213.87</v>
      </c>
      <c r="M64" s="40">
        <f t="shared" si="8"/>
        <v>2913.4330613042657</v>
      </c>
      <c r="N64" s="40">
        <f t="shared" si="4"/>
        <v>10.681566386775861</v>
      </c>
      <c r="O64" s="40">
        <f t="shared" si="5"/>
        <v>203.18843361322413</v>
      </c>
      <c r="P64" s="40">
        <f t="shared" si="6"/>
        <v>2710.2446276910414</v>
      </c>
      <c r="Q64" s="49"/>
    </row>
    <row r="65" spans="1:16" ht="12.75" customHeight="1" x14ac:dyDescent="0.2">
      <c r="A65" s="2"/>
      <c r="B65" s="2"/>
      <c r="C65" s="2"/>
      <c r="D65" s="3"/>
      <c r="E65" s="2"/>
      <c r="F65" s="2"/>
      <c r="G65" s="4"/>
      <c r="H65" s="36">
        <f t="shared" si="0"/>
        <v>4</v>
      </c>
      <c r="I65" s="37">
        <f t="shared" si="7"/>
        <v>48</v>
      </c>
      <c r="J65" s="38">
        <f t="shared" si="1"/>
        <v>42941</v>
      </c>
      <c r="K65" s="38">
        <f t="shared" si="2"/>
        <v>42972</v>
      </c>
      <c r="L65" s="39">
        <f t="shared" si="3"/>
        <v>213.87</v>
      </c>
      <c r="M65" s="40">
        <f t="shared" si="8"/>
        <v>2710.2446276910414</v>
      </c>
      <c r="N65" s="40">
        <f t="shared" si="4"/>
        <v>9.936613371897586</v>
      </c>
      <c r="O65" s="40">
        <f t="shared" si="5"/>
        <v>203.93338662810243</v>
      </c>
      <c r="P65" s="40">
        <f t="shared" si="6"/>
        <v>2506.3112410629392</v>
      </c>
    </row>
    <row r="66" spans="1:16" ht="12.75" customHeight="1" x14ac:dyDescent="0.2">
      <c r="A66" s="2"/>
      <c r="B66" s="2"/>
      <c r="C66" s="2"/>
      <c r="D66" s="3"/>
      <c r="E66" s="2"/>
      <c r="F66" s="2"/>
      <c r="G66" s="4"/>
      <c r="H66" s="36">
        <f t="shared" si="0"/>
        <v>4.083333333333333</v>
      </c>
      <c r="I66" s="37">
        <f t="shared" si="7"/>
        <v>49</v>
      </c>
      <c r="J66" s="38">
        <f t="shared" si="1"/>
        <v>42972</v>
      </c>
      <c r="K66" s="38">
        <f t="shared" si="2"/>
        <v>43003</v>
      </c>
      <c r="L66" s="39">
        <f t="shared" si="3"/>
        <v>213.87</v>
      </c>
      <c r="M66" s="40">
        <f t="shared" si="8"/>
        <v>2506.3112410629392</v>
      </c>
      <c r="N66" s="40">
        <f t="shared" si="4"/>
        <v>9.1889291238260267</v>
      </c>
      <c r="O66" s="40">
        <f t="shared" si="5"/>
        <v>204.68107087617398</v>
      </c>
      <c r="P66" s="40">
        <f t="shared" si="6"/>
        <v>2301.6301701867651</v>
      </c>
    </row>
    <row r="67" spans="1:16" ht="12.75" customHeight="1" x14ac:dyDescent="0.2">
      <c r="A67" s="2"/>
      <c r="B67" s="2"/>
      <c r="C67" s="2"/>
      <c r="D67" s="3"/>
      <c r="E67" s="2"/>
      <c r="F67" s="2"/>
      <c r="G67" s="4"/>
      <c r="H67" s="36">
        <f t="shared" si="0"/>
        <v>4.166666666666667</v>
      </c>
      <c r="I67" s="37">
        <f t="shared" si="7"/>
        <v>50</v>
      </c>
      <c r="J67" s="38">
        <f t="shared" si="1"/>
        <v>43003</v>
      </c>
      <c r="K67" s="38">
        <f t="shared" si="2"/>
        <v>43033</v>
      </c>
      <c r="L67" s="39">
        <f t="shared" si="3"/>
        <v>213.87</v>
      </c>
      <c r="M67" s="40">
        <f t="shared" si="8"/>
        <v>2301.6301701867651</v>
      </c>
      <c r="N67" s="40">
        <f t="shared" si="4"/>
        <v>8.4385036289970916</v>
      </c>
      <c r="O67" s="40">
        <f t="shared" si="5"/>
        <v>205.43149637100291</v>
      </c>
      <c r="P67" s="40">
        <f t="shared" si="6"/>
        <v>2096.198673815762</v>
      </c>
    </row>
    <row r="68" spans="1:16" ht="12.75" customHeight="1" x14ac:dyDescent="0.2">
      <c r="A68" s="2"/>
      <c r="B68" s="2"/>
      <c r="C68" s="2"/>
      <c r="D68" s="3"/>
      <c r="E68" s="2"/>
      <c r="F68" s="2"/>
      <c r="G68" s="4"/>
      <c r="H68" s="36">
        <f t="shared" si="0"/>
        <v>4.25</v>
      </c>
      <c r="I68" s="37">
        <f t="shared" si="7"/>
        <v>51</v>
      </c>
      <c r="J68" s="38">
        <f t="shared" si="1"/>
        <v>43033</v>
      </c>
      <c r="K68" s="38">
        <f t="shared" si="2"/>
        <v>43064</v>
      </c>
      <c r="L68" s="39">
        <f t="shared" si="3"/>
        <v>213.87</v>
      </c>
      <c r="M68" s="40">
        <f t="shared" si="8"/>
        <v>2096.198673815762</v>
      </c>
      <c r="N68" s="40">
        <f t="shared" si="4"/>
        <v>7.6853268371338084</v>
      </c>
      <c r="O68" s="40">
        <f t="shared" si="5"/>
        <v>206.1846731628662</v>
      </c>
      <c r="P68" s="40">
        <f t="shared" si="6"/>
        <v>1890.0140006528959</v>
      </c>
    </row>
    <row r="69" spans="1:16" ht="12.75" customHeight="1" x14ac:dyDescent="0.2">
      <c r="A69" s="2"/>
      <c r="B69" s="2"/>
      <c r="C69" s="2"/>
      <c r="D69" s="3"/>
      <c r="E69" s="2"/>
      <c r="F69" s="2"/>
      <c r="G69" s="4"/>
      <c r="H69" s="36">
        <f t="shared" si="0"/>
        <v>4.333333333333333</v>
      </c>
      <c r="I69" s="37">
        <f t="shared" si="7"/>
        <v>52</v>
      </c>
      <c r="J69" s="38">
        <f t="shared" si="1"/>
        <v>43064</v>
      </c>
      <c r="K69" s="38">
        <f t="shared" si="2"/>
        <v>43094</v>
      </c>
      <c r="L69" s="39">
        <f t="shared" si="3"/>
        <v>213.87</v>
      </c>
      <c r="M69" s="40">
        <f t="shared" si="8"/>
        <v>1890.0140006528959</v>
      </c>
      <c r="N69" s="40">
        <f t="shared" si="4"/>
        <v>6.9293886611117053</v>
      </c>
      <c r="O69" s="40">
        <f t="shared" si="5"/>
        <v>206.94061133888829</v>
      </c>
      <c r="P69" s="40">
        <f t="shared" si="6"/>
        <v>1683.0733893140077</v>
      </c>
    </row>
    <row r="70" spans="1:16" ht="12.75" customHeight="1" x14ac:dyDescent="0.2">
      <c r="A70" s="2"/>
      <c r="B70" s="2"/>
      <c r="C70" s="2"/>
      <c r="D70" s="3"/>
      <c r="E70" s="2"/>
      <c r="F70" s="2"/>
      <c r="G70" s="4"/>
      <c r="H70" s="36">
        <f t="shared" si="0"/>
        <v>4.416666666666667</v>
      </c>
      <c r="I70" s="37">
        <f t="shared" si="7"/>
        <v>53</v>
      </c>
      <c r="J70" s="38">
        <f t="shared" si="1"/>
        <v>43094</v>
      </c>
      <c r="K70" s="38">
        <f t="shared" si="2"/>
        <v>43125</v>
      </c>
      <c r="L70" s="39">
        <f t="shared" si="3"/>
        <v>213.87</v>
      </c>
      <c r="M70" s="40">
        <f t="shared" si="8"/>
        <v>1683.0733893140077</v>
      </c>
      <c r="N70" s="40">
        <f t="shared" si="4"/>
        <v>6.1706789768237273</v>
      </c>
      <c r="O70" s="40">
        <f t="shared" si="5"/>
        <v>207.69932102317628</v>
      </c>
      <c r="P70" s="40">
        <f t="shared" si="6"/>
        <v>1475.3740682908315</v>
      </c>
    </row>
    <row r="71" spans="1:16" ht="12.75" customHeight="1" x14ac:dyDescent="0.2">
      <c r="A71" s="2"/>
      <c r="B71" s="2"/>
      <c r="C71" s="2"/>
      <c r="D71" s="3"/>
      <c r="E71" s="2"/>
      <c r="F71" s="2"/>
      <c r="G71" s="4"/>
      <c r="H71" s="36">
        <f t="shared" si="0"/>
        <v>4.5</v>
      </c>
      <c r="I71" s="37">
        <f t="shared" si="7"/>
        <v>54</v>
      </c>
      <c r="J71" s="38">
        <f t="shared" si="1"/>
        <v>43125</v>
      </c>
      <c r="K71" s="38">
        <f t="shared" si="2"/>
        <v>43156</v>
      </c>
      <c r="L71" s="39">
        <f t="shared" si="3"/>
        <v>213.87</v>
      </c>
      <c r="M71" s="40">
        <f t="shared" si="8"/>
        <v>1475.3740682908315</v>
      </c>
      <c r="N71" s="40">
        <f t="shared" si="4"/>
        <v>5.4091876230446427</v>
      </c>
      <c r="O71" s="40">
        <f t="shared" si="5"/>
        <v>208.46081237695537</v>
      </c>
      <c r="P71" s="40">
        <f t="shared" si="6"/>
        <v>1266.9132559138761</v>
      </c>
    </row>
    <row r="72" spans="1:16" ht="12.75" customHeight="1" x14ac:dyDescent="0.2">
      <c r="A72" s="2"/>
      <c r="B72" s="2"/>
      <c r="C72" s="2"/>
      <c r="D72" s="3"/>
      <c r="E72" s="2"/>
      <c r="F72" s="2"/>
      <c r="G72" s="4"/>
      <c r="H72" s="36">
        <f t="shared" si="0"/>
        <v>4.583333333333333</v>
      </c>
      <c r="I72" s="37">
        <f t="shared" si="7"/>
        <v>55</v>
      </c>
      <c r="J72" s="38">
        <f t="shared" si="1"/>
        <v>43156</v>
      </c>
      <c r="K72" s="38">
        <f t="shared" si="2"/>
        <v>43184</v>
      </c>
      <c r="L72" s="39">
        <f t="shared" si="3"/>
        <v>213.87</v>
      </c>
      <c r="M72" s="40">
        <f t="shared" si="8"/>
        <v>1266.9132559138761</v>
      </c>
      <c r="N72" s="40">
        <f t="shared" si="4"/>
        <v>4.6449044012949567</v>
      </c>
      <c r="O72" s="40">
        <f t="shared" si="5"/>
        <v>209.22509559870505</v>
      </c>
      <c r="P72" s="40">
        <f t="shared" si="6"/>
        <v>1057.688160315171</v>
      </c>
    </row>
    <row r="73" spans="1:16" ht="12.75" customHeight="1" x14ac:dyDescent="0.2">
      <c r="A73" s="2"/>
      <c r="B73" s="2"/>
      <c r="C73" s="2"/>
      <c r="D73" s="3"/>
      <c r="E73" s="2"/>
      <c r="F73" s="2"/>
      <c r="G73" s="4"/>
      <c r="H73" s="36">
        <f t="shared" si="0"/>
        <v>4.666666666666667</v>
      </c>
      <c r="I73" s="37">
        <f t="shared" si="7"/>
        <v>56</v>
      </c>
      <c r="J73" s="38">
        <f t="shared" si="1"/>
        <v>43184</v>
      </c>
      <c r="K73" s="38">
        <f t="shared" si="2"/>
        <v>43215</v>
      </c>
      <c r="L73" s="39">
        <f t="shared" si="3"/>
        <v>213.87</v>
      </c>
      <c r="M73" s="40">
        <f t="shared" si="8"/>
        <v>1057.688160315171</v>
      </c>
      <c r="N73" s="40">
        <f t="shared" si="4"/>
        <v>3.8778190757043247</v>
      </c>
      <c r="O73" s="40">
        <f t="shared" si="5"/>
        <v>209.99218092429567</v>
      </c>
      <c r="P73" s="40">
        <f t="shared" si="6"/>
        <v>847.69597939087532</v>
      </c>
    </row>
    <row r="74" spans="1:16" ht="12.75" customHeight="1" x14ac:dyDescent="0.2">
      <c r="A74" s="2"/>
      <c r="B74" s="2"/>
      <c r="C74" s="2"/>
      <c r="D74" s="3"/>
      <c r="E74" s="2"/>
      <c r="F74" s="2"/>
      <c r="G74" s="4"/>
      <c r="H74" s="36">
        <f t="shared" si="0"/>
        <v>4.75</v>
      </c>
      <c r="I74" s="37">
        <f t="shared" si="7"/>
        <v>57</v>
      </c>
      <c r="J74" s="38">
        <f t="shared" si="1"/>
        <v>43215</v>
      </c>
      <c r="K74" s="38">
        <f t="shared" si="2"/>
        <v>43245</v>
      </c>
      <c r="L74" s="39">
        <f t="shared" si="3"/>
        <v>213.87</v>
      </c>
      <c r="M74" s="40">
        <f t="shared" si="8"/>
        <v>847.69597939087532</v>
      </c>
      <c r="N74" s="40">
        <f t="shared" si="4"/>
        <v>3.1079213728744675</v>
      </c>
      <c r="O74" s="40">
        <f t="shared" si="5"/>
        <v>210.76207862712553</v>
      </c>
      <c r="P74" s="40">
        <f t="shared" si="6"/>
        <v>636.93390076374976</v>
      </c>
    </row>
    <row r="75" spans="1:16" ht="12.75" customHeight="1" x14ac:dyDescent="0.2">
      <c r="A75" s="2"/>
      <c r="B75" s="2"/>
      <c r="C75" s="2"/>
      <c r="D75" s="3"/>
      <c r="E75" s="2"/>
      <c r="F75" s="2"/>
      <c r="G75" s="4"/>
      <c r="H75" s="36">
        <f t="shared" si="0"/>
        <v>4.833333333333333</v>
      </c>
      <c r="I75" s="37">
        <f t="shared" si="7"/>
        <v>58</v>
      </c>
      <c r="J75" s="38">
        <f t="shared" si="1"/>
        <v>43245</v>
      </c>
      <c r="K75" s="38">
        <f t="shared" si="2"/>
        <v>43276</v>
      </c>
      <c r="L75" s="39">
        <f t="shared" si="3"/>
        <v>213.87</v>
      </c>
      <c r="M75" s="40">
        <f t="shared" si="8"/>
        <v>636.93390076374976</v>
      </c>
      <c r="N75" s="40">
        <f t="shared" si="4"/>
        <v>2.3352009817415809</v>
      </c>
      <c r="O75" s="40">
        <f t="shared" si="5"/>
        <v>211.53479901825841</v>
      </c>
      <c r="P75" s="40">
        <f t="shared" si="6"/>
        <v>425.39910174549135</v>
      </c>
    </row>
    <row r="76" spans="1:16" ht="12.75" customHeight="1" x14ac:dyDescent="0.2">
      <c r="A76" s="2"/>
      <c r="B76" s="2"/>
      <c r="C76" s="2"/>
      <c r="D76" s="3"/>
      <c r="E76" s="2"/>
      <c r="F76" s="2"/>
      <c r="G76" s="4"/>
      <c r="H76" s="36">
        <f t="shared" si="0"/>
        <v>4.916666666666667</v>
      </c>
      <c r="I76" s="37">
        <f t="shared" si="7"/>
        <v>59</v>
      </c>
      <c r="J76" s="38">
        <f t="shared" si="1"/>
        <v>43276</v>
      </c>
      <c r="K76" s="38">
        <f t="shared" si="2"/>
        <v>43306</v>
      </c>
      <c r="L76" s="39">
        <f t="shared" si="3"/>
        <v>213.87</v>
      </c>
      <c r="M76" s="40">
        <f t="shared" si="8"/>
        <v>425.39910174549135</v>
      </c>
      <c r="N76" s="40">
        <f t="shared" si="4"/>
        <v>1.5596475534382417</v>
      </c>
      <c r="O76" s="40">
        <f t="shared" si="5"/>
        <v>212.31035244656175</v>
      </c>
      <c r="P76" s="40">
        <f t="shared" si="6"/>
        <v>213.0887492989296</v>
      </c>
    </row>
    <row r="77" spans="1:16" ht="12.75" customHeight="1" x14ac:dyDescent="0.2">
      <c r="A77" s="2"/>
      <c r="B77" s="2"/>
      <c r="C77" s="2"/>
      <c r="D77" s="3"/>
      <c r="E77" s="2"/>
      <c r="F77" s="2"/>
      <c r="G77" s="4"/>
      <c r="H77" s="36">
        <f t="shared" si="0"/>
        <v>5</v>
      </c>
      <c r="I77" s="37">
        <f t="shared" si="7"/>
        <v>60</v>
      </c>
      <c r="J77" s="38">
        <f t="shared" si="1"/>
        <v>43306</v>
      </c>
      <c r="K77" s="38">
        <f t="shared" si="2"/>
        <v>0</v>
      </c>
      <c r="L77" s="39">
        <f t="shared" si="3"/>
        <v>213.87</v>
      </c>
      <c r="M77" s="40">
        <f>IF(I77&lt;&gt;"",P76,"")</f>
        <v>213.0887492989296</v>
      </c>
      <c r="N77" s="40">
        <f t="shared" si="4"/>
        <v>0.78125070115480744</v>
      </c>
      <c r="O77" s="40">
        <f t="shared" si="5"/>
        <v>213.08874929884519</v>
      </c>
      <c r="P77" s="40">
        <f t="shared" si="6"/>
        <v>8.4412477008299902E-11</v>
      </c>
    </row>
    <row r="78" spans="1:16" ht="12.75" customHeight="1" x14ac:dyDescent="0.2">
      <c r="A78" s="2"/>
      <c r="B78" s="2"/>
      <c r="C78" s="2"/>
      <c r="D78" s="3"/>
      <c r="E78" s="2"/>
      <c r="F78" s="2"/>
      <c r="G78" s="4"/>
      <c r="H78" s="36" t="e">
        <f t="shared" si="0"/>
        <v>#VALUE!</v>
      </c>
      <c r="I78" s="37" t="str">
        <f t="shared" si="7"/>
        <v/>
      </c>
      <c r="J78" s="38" t="str">
        <f t="shared" si="1"/>
        <v/>
      </c>
      <c r="K78" s="33">
        <f t="shared" si="2"/>
        <v>0</v>
      </c>
      <c r="L78" s="39" t="str">
        <f t="shared" si="3"/>
        <v/>
      </c>
      <c r="M78" s="40" t="str">
        <f t="shared" ref="M78:M141" si="9">IF(I78&lt;&gt;"",P77,"")</f>
        <v/>
      </c>
      <c r="N78" s="40" t="str">
        <f t="shared" si="4"/>
        <v/>
      </c>
      <c r="O78" s="40" t="str">
        <f t="shared" si="5"/>
        <v/>
      </c>
      <c r="P78" s="40" t="str">
        <f t="shared" si="6"/>
        <v/>
      </c>
    </row>
    <row r="79" spans="1:16" ht="12.75" customHeight="1" x14ac:dyDescent="0.2">
      <c r="H79" s="52" t="e">
        <f t="shared" si="0"/>
        <v>#VALUE!</v>
      </c>
      <c r="I79" s="37" t="str">
        <f t="shared" si="7"/>
        <v/>
      </c>
      <c r="J79" s="38" t="str">
        <f t="shared" si="1"/>
        <v/>
      </c>
      <c r="K79" s="53">
        <f t="shared" si="2"/>
        <v>0</v>
      </c>
      <c r="L79" s="39" t="str">
        <f t="shared" si="3"/>
        <v/>
      </c>
      <c r="M79" s="40" t="str">
        <f t="shared" si="9"/>
        <v/>
      </c>
      <c r="N79" s="40" t="str">
        <f t="shared" si="4"/>
        <v/>
      </c>
      <c r="O79" s="40" t="str">
        <f t="shared" si="5"/>
        <v/>
      </c>
      <c r="P79" s="40" t="str">
        <f t="shared" si="6"/>
        <v/>
      </c>
    </row>
    <row r="80" spans="1:16" ht="12.75" customHeight="1" x14ac:dyDescent="0.2">
      <c r="H80" s="52" t="e">
        <f t="shared" si="0"/>
        <v>#VALUE!</v>
      </c>
      <c r="I80" s="37" t="str">
        <f t="shared" si="7"/>
        <v/>
      </c>
      <c r="J80" s="38" t="str">
        <f t="shared" si="1"/>
        <v/>
      </c>
      <c r="K80" s="53">
        <f t="shared" si="2"/>
        <v>0</v>
      </c>
      <c r="L80" s="39" t="str">
        <f t="shared" si="3"/>
        <v/>
      </c>
      <c r="M80" s="40" t="str">
        <f t="shared" si="9"/>
        <v/>
      </c>
      <c r="N80" s="40" t="str">
        <f t="shared" si="4"/>
        <v/>
      </c>
      <c r="O80" s="40" t="str">
        <f t="shared" si="5"/>
        <v/>
      </c>
      <c r="P80" s="40" t="str">
        <f t="shared" si="6"/>
        <v/>
      </c>
    </row>
    <row r="81" spans="8:16" ht="12.75" customHeight="1" x14ac:dyDescent="0.2">
      <c r="H81" s="52" t="e">
        <f t="shared" si="0"/>
        <v>#VALUE!</v>
      </c>
      <c r="I81" s="37" t="str">
        <f t="shared" si="7"/>
        <v/>
      </c>
      <c r="J81" s="38" t="str">
        <f t="shared" si="1"/>
        <v/>
      </c>
      <c r="K81" s="53">
        <f t="shared" si="2"/>
        <v>0</v>
      </c>
      <c r="L81" s="39" t="str">
        <f t="shared" si="3"/>
        <v/>
      </c>
      <c r="M81" s="40" t="str">
        <f t="shared" si="9"/>
        <v/>
      </c>
      <c r="N81" s="40" t="str">
        <f t="shared" si="4"/>
        <v/>
      </c>
      <c r="O81" s="40" t="str">
        <f t="shared" si="5"/>
        <v/>
      </c>
      <c r="P81" s="40" t="str">
        <f t="shared" si="6"/>
        <v/>
      </c>
    </row>
    <row r="82" spans="8:16" ht="12.75" customHeight="1" x14ac:dyDescent="0.2">
      <c r="H82" s="52" t="e">
        <f t="shared" ref="H82:H145" si="10">I82/12</f>
        <v>#VALUE!</v>
      </c>
      <c r="I82" s="37" t="str">
        <f t="shared" si="7"/>
        <v/>
      </c>
      <c r="J82" s="38" t="str">
        <f t="shared" si="1"/>
        <v/>
      </c>
      <c r="K82" s="53">
        <f t="shared" si="2"/>
        <v>0</v>
      </c>
      <c r="L82" s="39" t="str">
        <f t="shared" si="3"/>
        <v/>
      </c>
      <c r="M82" s="40" t="str">
        <f t="shared" si="9"/>
        <v/>
      </c>
      <c r="N82" s="40" t="str">
        <f t="shared" si="4"/>
        <v/>
      </c>
      <c r="O82" s="40" t="str">
        <f t="shared" si="5"/>
        <v/>
      </c>
      <c r="P82" s="40" t="str">
        <f t="shared" si="6"/>
        <v/>
      </c>
    </row>
    <row r="83" spans="8:16" ht="12.75" customHeight="1" x14ac:dyDescent="0.2">
      <c r="H83" s="52" t="e">
        <f t="shared" si="10"/>
        <v>#VALUE!</v>
      </c>
      <c r="I83" s="37" t="str">
        <f t="shared" si="7"/>
        <v/>
      </c>
      <c r="J83" s="38" t="str">
        <f t="shared" si="1"/>
        <v/>
      </c>
      <c r="K83" s="53">
        <f t="shared" ref="K83:K146" si="11">IF(J84="",0,J84)</f>
        <v>0</v>
      </c>
      <c r="L83" s="39" t="str">
        <f t="shared" ref="L83:L146" si="12">IF(J83="","",$L$14)</f>
        <v/>
      </c>
      <c r="M83" s="40" t="str">
        <f t="shared" si="9"/>
        <v/>
      </c>
      <c r="N83" s="40" t="str">
        <f t="shared" ref="N83:N146" si="13">IF(I83&lt;&gt;"",$N$14*M83,"")</f>
        <v/>
      </c>
      <c r="O83" s="40" t="str">
        <f t="shared" ref="O83:O146" si="14">IF(I83&lt;&gt;"",L83-N83,"")</f>
        <v/>
      </c>
      <c r="P83" s="40" t="str">
        <f t="shared" ref="P83:P146" si="15">IF(I83&lt;&gt;"",M83-O83,"")</f>
        <v/>
      </c>
    </row>
    <row r="84" spans="8:16" ht="12.75" customHeight="1" x14ac:dyDescent="0.2">
      <c r="H84" s="52" t="e">
        <f t="shared" si="10"/>
        <v>#VALUE!</v>
      </c>
      <c r="I84" s="37" t="str">
        <f t="shared" ref="I84:I147" si="16">IF(I83&gt;=$I$14,"",I83+1)</f>
        <v/>
      </c>
      <c r="J84" s="38" t="str">
        <f t="shared" ref="J84:J147" si="17">IF(I84="","",EDATE($J$18,I83))</f>
        <v/>
      </c>
      <c r="K84" s="53">
        <f t="shared" si="11"/>
        <v>0</v>
      </c>
      <c r="L84" s="39" t="str">
        <f t="shared" si="12"/>
        <v/>
      </c>
      <c r="M84" s="40" t="str">
        <f t="shared" si="9"/>
        <v/>
      </c>
      <c r="N84" s="40" t="str">
        <f t="shared" si="13"/>
        <v/>
      </c>
      <c r="O84" s="40" t="str">
        <f t="shared" si="14"/>
        <v/>
      </c>
      <c r="P84" s="40" t="str">
        <f t="shared" si="15"/>
        <v/>
      </c>
    </row>
    <row r="85" spans="8:16" ht="12.75" customHeight="1" x14ac:dyDescent="0.2">
      <c r="H85" s="52" t="e">
        <f t="shared" si="10"/>
        <v>#VALUE!</v>
      </c>
      <c r="I85" s="37" t="str">
        <f t="shared" si="16"/>
        <v/>
      </c>
      <c r="J85" s="38" t="str">
        <f t="shared" si="17"/>
        <v/>
      </c>
      <c r="K85" s="53">
        <f t="shared" si="11"/>
        <v>0</v>
      </c>
      <c r="L85" s="39" t="str">
        <f t="shared" si="12"/>
        <v/>
      </c>
      <c r="M85" s="40" t="str">
        <f t="shared" si="9"/>
        <v/>
      </c>
      <c r="N85" s="40" t="str">
        <f t="shared" si="13"/>
        <v/>
      </c>
      <c r="O85" s="40" t="str">
        <f t="shared" si="14"/>
        <v/>
      </c>
      <c r="P85" s="40" t="str">
        <f t="shared" si="15"/>
        <v/>
      </c>
    </row>
    <row r="86" spans="8:16" ht="12.75" customHeight="1" x14ac:dyDescent="0.2">
      <c r="H86" s="52" t="e">
        <f t="shared" si="10"/>
        <v>#VALUE!</v>
      </c>
      <c r="I86" s="37" t="str">
        <f t="shared" si="16"/>
        <v/>
      </c>
      <c r="J86" s="38" t="str">
        <f t="shared" si="17"/>
        <v/>
      </c>
      <c r="K86" s="53">
        <f t="shared" si="11"/>
        <v>0</v>
      </c>
      <c r="L86" s="39" t="str">
        <f t="shared" si="12"/>
        <v/>
      </c>
      <c r="M86" s="40" t="str">
        <f t="shared" si="9"/>
        <v/>
      </c>
      <c r="N86" s="40" t="str">
        <f t="shared" si="13"/>
        <v/>
      </c>
      <c r="O86" s="40" t="str">
        <f t="shared" si="14"/>
        <v/>
      </c>
      <c r="P86" s="40" t="str">
        <f t="shared" si="15"/>
        <v/>
      </c>
    </row>
    <row r="87" spans="8:16" ht="12.75" customHeight="1" x14ac:dyDescent="0.2">
      <c r="H87" s="52" t="e">
        <f t="shared" si="10"/>
        <v>#VALUE!</v>
      </c>
      <c r="I87" s="37" t="str">
        <f t="shared" si="16"/>
        <v/>
      </c>
      <c r="J87" s="38" t="str">
        <f t="shared" si="17"/>
        <v/>
      </c>
      <c r="K87" s="53">
        <f t="shared" si="11"/>
        <v>0</v>
      </c>
      <c r="L87" s="39" t="str">
        <f t="shared" si="12"/>
        <v/>
      </c>
      <c r="M87" s="40" t="str">
        <f t="shared" si="9"/>
        <v/>
      </c>
      <c r="N87" s="40" t="str">
        <f t="shared" si="13"/>
        <v/>
      </c>
      <c r="O87" s="40" t="str">
        <f t="shared" si="14"/>
        <v/>
      </c>
      <c r="P87" s="40" t="str">
        <f t="shared" si="15"/>
        <v/>
      </c>
    </row>
    <row r="88" spans="8:16" ht="12.75" customHeight="1" x14ac:dyDescent="0.2">
      <c r="H88" s="52" t="e">
        <f t="shared" si="10"/>
        <v>#VALUE!</v>
      </c>
      <c r="I88" s="37" t="str">
        <f t="shared" si="16"/>
        <v/>
      </c>
      <c r="J88" s="38" t="str">
        <f t="shared" si="17"/>
        <v/>
      </c>
      <c r="K88" s="53">
        <f t="shared" si="11"/>
        <v>0</v>
      </c>
      <c r="L88" s="39" t="str">
        <f t="shared" si="12"/>
        <v/>
      </c>
      <c r="M88" s="40" t="str">
        <f t="shared" si="9"/>
        <v/>
      </c>
      <c r="N88" s="40" t="str">
        <f t="shared" si="13"/>
        <v/>
      </c>
      <c r="O88" s="40" t="str">
        <f t="shared" si="14"/>
        <v/>
      </c>
      <c r="P88" s="40" t="str">
        <f t="shared" si="15"/>
        <v/>
      </c>
    </row>
    <row r="89" spans="8:16" ht="12.75" customHeight="1" x14ac:dyDescent="0.2">
      <c r="H89" s="52" t="e">
        <f t="shared" si="10"/>
        <v>#VALUE!</v>
      </c>
      <c r="I89" s="37" t="str">
        <f t="shared" si="16"/>
        <v/>
      </c>
      <c r="J89" s="38" t="str">
        <f t="shared" si="17"/>
        <v/>
      </c>
      <c r="K89" s="53">
        <f t="shared" si="11"/>
        <v>0</v>
      </c>
      <c r="L89" s="39" t="str">
        <f t="shared" si="12"/>
        <v/>
      </c>
      <c r="M89" s="40" t="str">
        <f t="shared" si="9"/>
        <v/>
      </c>
      <c r="N89" s="40" t="str">
        <f t="shared" si="13"/>
        <v/>
      </c>
      <c r="O89" s="40" t="str">
        <f t="shared" si="14"/>
        <v/>
      </c>
      <c r="P89" s="40" t="str">
        <f t="shared" si="15"/>
        <v/>
      </c>
    </row>
    <row r="90" spans="8:16" ht="12.75" customHeight="1" x14ac:dyDescent="0.2">
      <c r="H90" s="52" t="e">
        <f t="shared" si="10"/>
        <v>#VALUE!</v>
      </c>
      <c r="I90" s="37" t="str">
        <f t="shared" si="16"/>
        <v/>
      </c>
      <c r="J90" s="38" t="str">
        <f t="shared" si="17"/>
        <v/>
      </c>
      <c r="K90" s="53">
        <f t="shared" si="11"/>
        <v>0</v>
      </c>
      <c r="L90" s="39" t="str">
        <f t="shared" si="12"/>
        <v/>
      </c>
      <c r="M90" s="40" t="str">
        <f t="shared" si="9"/>
        <v/>
      </c>
      <c r="N90" s="40" t="str">
        <f t="shared" si="13"/>
        <v/>
      </c>
      <c r="O90" s="40" t="str">
        <f t="shared" si="14"/>
        <v/>
      </c>
      <c r="P90" s="40" t="str">
        <f t="shared" si="15"/>
        <v/>
      </c>
    </row>
    <row r="91" spans="8:16" ht="12.75" customHeight="1" x14ac:dyDescent="0.2">
      <c r="H91" s="52" t="e">
        <f t="shared" si="10"/>
        <v>#VALUE!</v>
      </c>
      <c r="I91" s="37" t="str">
        <f t="shared" si="16"/>
        <v/>
      </c>
      <c r="J91" s="38" t="str">
        <f t="shared" si="17"/>
        <v/>
      </c>
      <c r="K91" s="53">
        <f t="shared" si="11"/>
        <v>0</v>
      </c>
      <c r="L91" s="39" t="str">
        <f t="shared" si="12"/>
        <v/>
      </c>
      <c r="M91" s="40" t="str">
        <f t="shared" si="9"/>
        <v/>
      </c>
      <c r="N91" s="40" t="str">
        <f t="shared" si="13"/>
        <v/>
      </c>
      <c r="O91" s="40" t="str">
        <f t="shared" si="14"/>
        <v/>
      </c>
      <c r="P91" s="40" t="str">
        <f t="shared" si="15"/>
        <v/>
      </c>
    </row>
    <row r="92" spans="8:16" ht="12.75" customHeight="1" x14ac:dyDescent="0.2">
      <c r="H92" s="52" t="e">
        <f t="shared" si="10"/>
        <v>#VALUE!</v>
      </c>
      <c r="I92" s="37" t="str">
        <f t="shared" si="16"/>
        <v/>
      </c>
      <c r="J92" s="38" t="str">
        <f t="shared" si="17"/>
        <v/>
      </c>
      <c r="K92" s="53">
        <f t="shared" si="11"/>
        <v>0</v>
      </c>
      <c r="L92" s="39" t="str">
        <f t="shared" si="12"/>
        <v/>
      </c>
      <c r="M92" s="40" t="str">
        <f t="shared" si="9"/>
        <v/>
      </c>
      <c r="N92" s="40" t="str">
        <f t="shared" si="13"/>
        <v/>
      </c>
      <c r="O92" s="40" t="str">
        <f t="shared" si="14"/>
        <v/>
      </c>
      <c r="P92" s="40" t="str">
        <f t="shared" si="15"/>
        <v/>
      </c>
    </row>
    <row r="93" spans="8:16" ht="12.75" customHeight="1" x14ac:dyDescent="0.2">
      <c r="H93" s="52" t="e">
        <f t="shared" si="10"/>
        <v>#VALUE!</v>
      </c>
      <c r="I93" s="37" t="str">
        <f t="shared" si="16"/>
        <v/>
      </c>
      <c r="J93" s="38" t="str">
        <f t="shared" si="17"/>
        <v/>
      </c>
      <c r="K93" s="53">
        <f t="shared" si="11"/>
        <v>0</v>
      </c>
      <c r="L93" s="39" t="str">
        <f t="shared" si="12"/>
        <v/>
      </c>
      <c r="M93" s="40" t="str">
        <f t="shared" si="9"/>
        <v/>
      </c>
      <c r="N93" s="40" t="str">
        <f t="shared" si="13"/>
        <v/>
      </c>
      <c r="O93" s="40" t="str">
        <f t="shared" si="14"/>
        <v/>
      </c>
      <c r="P93" s="40" t="str">
        <f t="shared" si="15"/>
        <v/>
      </c>
    </row>
    <row r="94" spans="8:16" ht="12.75" customHeight="1" x14ac:dyDescent="0.2">
      <c r="H94" s="52" t="e">
        <f t="shared" si="10"/>
        <v>#VALUE!</v>
      </c>
      <c r="I94" s="37" t="str">
        <f t="shared" si="16"/>
        <v/>
      </c>
      <c r="J94" s="38" t="str">
        <f t="shared" si="17"/>
        <v/>
      </c>
      <c r="K94" s="53">
        <f t="shared" si="11"/>
        <v>0</v>
      </c>
      <c r="L94" s="39" t="str">
        <f t="shared" si="12"/>
        <v/>
      </c>
      <c r="M94" s="40" t="str">
        <f t="shared" si="9"/>
        <v/>
      </c>
      <c r="N94" s="40" t="str">
        <f t="shared" si="13"/>
        <v/>
      </c>
      <c r="O94" s="40" t="str">
        <f t="shared" si="14"/>
        <v/>
      </c>
      <c r="P94" s="40" t="str">
        <f t="shared" si="15"/>
        <v/>
      </c>
    </row>
    <row r="95" spans="8:16" ht="12.75" customHeight="1" x14ac:dyDescent="0.2">
      <c r="H95" s="52" t="e">
        <f t="shared" si="10"/>
        <v>#VALUE!</v>
      </c>
      <c r="I95" s="37" t="str">
        <f t="shared" si="16"/>
        <v/>
      </c>
      <c r="J95" s="38" t="str">
        <f t="shared" si="17"/>
        <v/>
      </c>
      <c r="K95" s="53">
        <f t="shared" si="11"/>
        <v>0</v>
      </c>
      <c r="L95" s="39" t="str">
        <f t="shared" si="12"/>
        <v/>
      </c>
      <c r="M95" s="40" t="str">
        <f t="shared" si="9"/>
        <v/>
      </c>
      <c r="N95" s="40" t="str">
        <f t="shared" si="13"/>
        <v/>
      </c>
      <c r="O95" s="40" t="str">
        <f t="shared" si="14"/>
        <v/>
      </c>
      <c r="P95" s="40" t="str">
        <f t="shared" si="15"/>
        <v/>
      </c>
    </row>
    <row r="96" spans="8:16" ht="12.75" customHeight="1" x14ac:dyDescent="0.2">
      <c r="H96" s="52" t="e">
        <f t="shared" si="10"/>
        <v>#VALUE!</v>
      </c>
      <c r="I96" s="37" t="str">
        <f t="shared" si="16"/>
        <v/>
      </c>
      <c r="J96" s="38" t="str">
        <f t="shared" si="17"/>
        <v/>
      </c>
      <c r="K96" s="53">
        <f t="shared" si="11"/>
        <v>0</v>
      </c>
      <c r="L96" s="39" t="str">
        <f t="shared" si="12"/>
        <v/>
      </c>
      <c r="M96" s="40" t="str">
        <f t="shared" si="9"/>
        <v/>
      </c>
      <c r="N96" s="40" t="str">
        <f t="shared" si="13"/>
        <v/>
      </c>
      <c r="O96" s="40" t="str">
        <f t="shared" si="14"/>
        <v/>
      </c>
      <c r="P96" s="40" t="str">
        <f t="shared" si="15"/>
        <v/>
      </c>
    </row>
    <row r="97" spans="8:16" ht="12.75" customHeight="1" x14ac:dyDescent="0.2">
      <c r="H97" s="52" t="e">
        <f t="shared" si="10"/>
        <v>#VALUE!</v>
      </c>
      <c r="I97" s="37" t="str">
        <f t="shared" si="16"/>
        <v/>
      </c>
      <c r="J97" s="38" t="str">
        <f t="shared" si="17"/>
        <v/>
      </c>
      <c r="K97" s="53">
        <f t="shared" si="11"/>
        <v>0</v>
      </c>
      <c r="L97" s="39" t="str">
        <f t="shared" si="12"/>
        <v/>
      </c>
      <c r="M97" s="40" t="str">
        <f t="shared" si="9"/>
        <v/>
      </c>
      <c r="N97" s="40" t="str">
        <f t="shared" si="13"/>
        <v/>
      </c>
      <c r="O97" s="40" t="str">
        <f t="shared" si="14"/>
        <v/>
      </c>
      <c r="P97" s="40" t="str">
        <f t="shared" si="15"/>
        <v/>
      </c>
    </row>
    <row r="98" spans="8:16" ht="12.75" customHeight="1" x14ac:dyDescent="0.2">
      <c r="H98" s="52" t="e">
        <f t="shared" si="10"/>
        <v>#VALUE!</v>
      </c>
      <c r="I98" s="37" t="str">
        <f t="shared" si="16"/>
        <v/>
      </c>
      <c r="J98" s="38" t="str">
        <f t="shared" si="17"/>
        <v/>
      </c>
      <c r="K98" s="53">
        <f t="shared" si="11"/>
        <v>0</v>
      </c>
      <c r="L98" s="39" t="str">
        <f t="shared" si="12"/>
        <v/>
      </c>
      <c r="M98" s="40" t="str">
        <f t="shared" si="9"/>
        <v/>
      </c>
      <c r="N98" s="40" t="str">
        <f t="shared" si="13"/>
        <v/>
      </c>
      <c r="O98" s="40" t="str">
        <f t="shared" si="14"/>
        <v/>
      </c>
      <c r="P98" s="40" t="str">
        <f t="shared" si="15"/>
        <v/>
      </c>
    </row>
    <row r="99" spans="8:16" ht="12.75" customHeight="1" x14ac:dyDescent="0.2">
      <c r="H99" s="52" t="e">
        <f t="shared" si="10"/>
        <v>#VALUE!</v>
      </c>
      <c r="I99" s="37" t="str">
        <f t="shared" si="16"/>
        <v/>
      </c>
      <c r="J99" s="38" t="str">
        <f t="shared" si="17"/>
        <v/>
      </c>
      <c r="K99" s="53">
        <f t="shared" si="11"/>
        <v>0</v>
      </c>
      <c r="L99" s="39" t="str">
        <f t="shared" si="12"/>
        <v/>
      </c>
      <c r="M99" s="40" t="str">
        <f t="shared" si="9"/>
        <v/>
      </c>
      <c r="N99" s="40" t="str">
        <f t="shared" si="13"/>
        <v/>
      </c>
      <c r="O99" s="40" t="str">
        <f t="shared" si="14"/>
        <v/>
      </c>
      <c r="P99" s="40" t="str">
        <f t="shared" si="15"/>
        <v/>
      </c>
    </row>
    <row r="100" spans="8:16" ht="12.75" customHeight="1" x14ac:dyDescent="0.2">
      <c r="H100" s="52" t="e">
        <f t="shared" si="10"/>
        <v>#VALUE!</v>
      </c>
      <c r="I100" s="37" t="str">
        <f t="shared" si="16"/>
        <v/>
      </c>
      <c r="J100" s="38" t="str">
        <f t="shared" si="17"/>
        <v/>
      </c>
      <c r="K100" s="53">
        <f t="shared" si="11"/>
        <v>0</v>
      </c>
      <c r="L100" s="39" t="str">
        <f t="shared" si="12"/>
        <v/>
      </c>
      <c r="M100" s="40" t="str">
        <f t="shared" si="9"/>
        <v/>
      </c>
      <c r="N100" s="40" t="str">
        <f t="shared" si="13"/>
        <v/>
      </c>
      <c r="O100" s="40" t="str">
        <f t="shared" si="14"/>
        <v/>
      </c>
      <c r="P100" s="40" t="str">
        <f t="shared" si="15"/>
        <v/>
      </c>
    </row>
    <row r="101" spans="8:16" ht="12.75" customHeight="1" x14ac:dyDescent="0.2">
      <c r="H101" s="52" t="e">
        <f t="shared" si="10"/>
        <v>#VALUE!</v>
      </c>
      <c r="I101" s="37" t="str">
        <f t="shared" si="16"/>
        <v/>
      </c>
      <c r="J101" s="38" t="str">
        <f t="shared" si="17"/>
        <v/>
      </c>
      <c r="K101" s="53">
        <f t="shared" si="11"/>
        <v>0</v>
      </c>
      <c r="L101" s="39" t="str">
        <f t="shared" si="12"/>
        <v/>
      </c>
      <c r="M101" s="40" t="str">
        <f t="shared" si="9"/>
        <v/>
      </c>
      <c r="N101" s="40" t="str">
        <f t="shared" si="13"/>
        <v/>
      </c>
      <c r="O101" s="40" t="str">
        <f t="shared" si="14"/>
        <v/>
      </c>
      <c r="P101" s="40" t="str">
        <f t="shared" si="15"/>
        <v/>
      </c>
    </row>
    <row r="102" spans="8:16" ht="12.75" customHeight="1" x14ac:dyDescent="0.2">
      <c r="H102" s="52" t="e">
        <f t="shared" si="10"/>
        <v>#VALUE!</v>
      </c>
      <c r="I102" s="37" t="str">
        <f t="shared" si="16"/>
        <v/>
      </c>
      <c r="J102" s="38" t="str">
        <f t="shared" si="17"/>
        <v/>
      </c>
      <c r="K102" s="53">
        <f t="shared" si="11"/>
        <v>0</v>
      </c>
      <c r="L102" s="39" t="str">
        <f t="shared" si="12"/>
        <v/>
      </c>
      <c r="M102" s="40" t="str">
        <f t="shared" si="9"/>
        <v/>
      </c>
      <c r="N102" s="40" t="str">
        <f t="shared" si="13"/>
        <v/>
      </c>
      <c r="O102" s="40" t="str">
        <f t="shared" si="14"/>
        <v/>
      </c>
      <c r="P102" s="40" t="str">
        <f t="shared" si="15"/>
        <v/>
      </c>
    </row>
    <row r="103" spans="8:16" ht="12.75" customHeight="1" x14ac:dyDescent="0.2">
      <c r="H103" s="52" t="e">
        <f t="shared" si="10"/>
        <v>#VALUE!</v>
      </c>
      <c r="I103" s="37" t="str">
        <f t="shared" si="16"/>
        <v/>
      </c>
      <c r="J103" s="38" t="str">
        <f t="shared" si="17"/>
        <v/>
      </c>
      <c r="K103" s="53">
        <f t="shared" si="11"/>
        <v>0</v>
      </c>
      <c r="L103" s="39" t="str">
        <f t="shared" si="12"/>
        <v/>
      </c>
      <c r="M103" s="40" t="str">
        <f t="shared" si="9"/>
        <v/>
      </c>
      <c r="N103" s="40" t="str">
        <f t="shared" si="13"/>
        <v/>
      </c>
      <c r="O103" s="40" t="str">
        <f t="shared" si="14"/>
        <v/>
      </c>
      <c r="P103" s="40" t="str">
        <f t="shared" si="15"/>
        <v/>
      </c>
    </row>
    <row r="104" spans="8:16" ht="12.75" customHeight="1" x14ac:dyDescent="0.2">
      <c r="H104" s="52" t="e">
        <f t="shared" si="10"/>
        <v>#VALUE!</v>
      </c>
      <c r="I104" s="37" t="str">
        <f t="shared" si="16"/>
        <v/>
      </c>
      <c r="J104" s="38" t="str">
        <f t="shared" si="17"/>
        <v/>
      </c>
      <c r="K104" s="53">
        <f t="shared" si="11"/>
        <v>0</v>
      </c>
      <c r="L104" s="39" t="str">
        <f t="shared" si="12"/>
        <v/>
      </c>
      <c r="M104" s="40" t="str">
        <f t="shared" si="9"/>
        <v/>
      </c>
      <c r="N104" s="40" t="str">
        <f t="shared" si="13"/>
        <v/>
      </c>
      <c r="O104" s="40" t="str">
        <f t="shared" si="14"/>
        <v/>
      </c>
      <c r="P104" s="40" t="str">
        <f t="shared" si="15"/>
        <v/>
      </c>
    </row>
    <row r="105" spans="8:16" ht="12.75" customHeight="1" x14ac:dyDescent="0.2">
      <c r="H105" s="52" t="e">
        <f t="shared" si="10"/>
        <v>#VALUE!</v>
      </c>
      <c r="I105" s="37" t="str">
        <f t="shared" si="16"/>
        <v/>
      </c>
      <c r="J105" s="38" t="str">
        <f t="shared" si="17"/>
        <v/>
      </c>
      <c r="K105" s="53">
        <f t="shared" si="11"/>
        <v>0</v>
      </c>
      <c r="L105" s="39" t="str">
        <f t="shared" si="12"/>
        <v/>
      </c>
      <c r="M105" s="40" t="str">
        <f t="shared" si="9"/>
        <v/>
      </c>
      <c r="N105" s="40" t="str">
        <f t="shared" si="13"/>
        <v/>
      </c>
      <c r="O105" s="40" t="str">
        <f t="shared" si="14"/>
        <v/>
      </c>
      <c r="P105" s="40" t="str">
        <f t="shared" si="15"/>
        <v/>
      </c>
    </row>
    <row r="106" spans="8:16" ht="12.75" customHeight="1" x14ac:dyDescent="0.2">
      <c r="H106" s="52" t="e">
        <f t="shared" si="10"/>
        <v>#VALUE!</v>
      </c>
      <c r="I106" s="37" t="str">
        <f t="shared" si="16"/>
        <v/>
      </c>
      <c r="J106" s="38" t="str">
        <f t="shared" si="17"/>
        <v/>
      </c>
      <c r="K106" s="53">
        <f t="shared" si="11"/>
        <v>0</v>
      </c>
      <c r="L106" s="39" t="str">
        <f t="shared" si="12"/>
        <v/>
      </c>
      <c r="M106" s="40" t="str">
        <f t="shared" si="9"/>
        <v/>
      </c>
      <c r="N106" s="40" t="str">
        <f t="shared" si="13"/>
        <v/>
      </c>
      <c r="O106" s="40" t="str">
        <f t="shared" si="14"/>
        <v/>
      </c>
      <c r="P106" s="40" t="str">
        <f t="shared" si="15"/>
        <v/>
      </c>
    </row>
    <row r="107" spans="8:16" ht="12.75" customHeight="1" x14ac:dyDescent="0.2">
      <c r="H107" s="52" t="e">
        <f t="shared" si="10"/>
        <v>#VALUE!</v>
      </c>
      <c r="I107" s="37" t="str">
        <f t="shared" si="16"/>
        <v/>
      </c>
      <c r="J107" s="38" t="str">
        <f t="shared" si="17"/>
        <v/>
      </c>
      <c r="K107" s="53">
        <f t="shared" si="11"/>
        <v>0</v>
      </c>
      <c r="L107" s="39" t="str">
        <f t="shared" si="12"/>
        <v/>
      </c>
      <c r="M107" s="40" t="str">
        <f t="shared" si="9"/>
        <v/>
      </c>
      <c r="N107" s="40" t="str">
        <f t="shared" si="13"/>
        <v/>
      </c>
      <c r="O107" s="40" t="str">
        <f t="shared" si="14"/>
        <v/>
      </c>
      <c r="P107" s="40" t="str">
        <f t="shared" si="15"/>
        <v/>
      </c>
    </row>
    <row r="108" spans="8:16" ht="12.75" customHeight="1" x14ac:dyDescent="0.2">
      <c r="H108" s="52" t="e">
        <f t="shared" si="10"/>
        <v>#VALUE!</v>
      </c>
      <c r="I108" s="37" t="str">
        <f t="shared" si="16"/>
        <v/>
      </c>
      <c r="J108" s="38" t="str">
        <f t="shared" si="17"/>
        <v/>
      </c>
      <c r="K108" s="53">
        <f t="shared" si="11"/>
        <v>0</v>
      </c>
      <c r="L108" s="39" t="str">
        <f t="shared" si="12"/>
        <v/>
      </c>
      <c r="M108" s="40" t="str">
        <f t="shared" si="9"/>
        <v/>
      </c>
      <c r="N108" s="40" t="str">
        <f t="shared" si="13"/>
        <v/>
      </c>
      <c r="O108" s="40" t="str">
        <f t="shared" si="14"/>
        <v/>
      </c>
      <c r="P108" s="40" t="str">
        <f t="shared" si="15"/>
        <v/>
      </c>
    </row>
    <row r="109" spans="8:16" ht="12.75" customHeight="1" x14ac:dyDescent="0.2">
      <c r="H109" s="52" t="e">
        <f t="shared" si="10"/>
        <v>#VALUE!</v>
      </c>
      <c r="I109" s="37" t="str">
        <f t="shared" si="16"/>
        <v/>
      </c>
      <c r="J109" s="38" t="str">
        <f t="shared" si="17"/>
        <v/>
      </c>
      <c r="K109" s="53">
        <f t="shared" si="11"/>
        <v>0</v>
      </c>
      <c r="L109" s="39" t="str">
        <f t="shared" si="12"/>
        <v/>
      </c>
      <c r="M109" s="40" t="str">
        <f t="shared" si="9"/>
        <v/>
      </c>
      <c r="N109" s="40" t="str">
        <f t="shared" si="13"/>
        <v/>
      </c>
      <c r="O109" s="40" t="str">
        <f t="shared" si="14"/>
        <v/>
      </c>
      <c r="P109" s="40" t="str">
        <f t="shared" si="15"/>
        <v/>
      </c>
    </row>
    <row r="110" spans="8:16" ht="12.75" customHeight="1" x14ac:dyDescent="0.2">
      <c r="H110" s="52" t="e">
        <f t="shared" si="10"/>
        <v>#VALUE!</v>
      </c>
      <c r="I110" s="37" t="str">
        <f t="shared" si="16"/>
        <v/>
      </c>
      <c r="J110" s="38" t="str">
        <f t="shared" si="17"/>
        <v/>
      </c>
      <c r="K110" s="53">
        <f t="shared" si="11"/>
        <v>0</v>
      </c>
      <c r="L110" s="39" t="str">
        <f t="shared" si="12"/>
        <v/>
      </c>
      <c r="M110" s="40" t="str">
        <f t="shared" si="9"/>
        <v/>
      </c>
      <c r="N110" s="40" t="str">
        <f t="shared" si="13"/>
        <v/>
      </c>
      <c r="O110" s="40" t="str">
        <f t="shared" si="14"/>
        <v/>
      </c>
      <c r="P110" s="40" t="str">
        <f t="shared" si="15"/>
        <v/>
      </c>
    </row>
    <row r="111" spans="8:16" ht="12.75" customHeight="1" x14ac:dyDescent="0.2">
      <c r="H111" s="52" t="e">
        <f t="shared" si="10"/>
        <v>#VALUE!</v>
      </c>
      <c r="I111" s="37" t="str">
        <f t="shared" si="16"/>
        <v/>
      </c>
      <c r="J111" s="38" t="str">
        <f t="shared" si="17"/>
        <v/>
      </c>
      <c r="K111" s="53">
        <f t="shared" si="11"/>
        <v>0</v>
      </c>
      <c r="L111" s="39" t="str">
        <f t="shared" si="12"/>
        <v/>
      </c>
      <c r="M111" s="40" t="str">
        <f t="shared" si="9"/>
        <v/>
      </c>
      <c r="N111" s="40" t="str">
        <f t="shared" si="13"/>
        <v/>
      </c>
      <c r="O111" s="40" t="str">
        <f t="shared" si="14"/>
        <v/>
      </c>
      <c r="P111" s="40" t="str">
        <f t="shared" si="15"/>
        <v/>
      </c>
    </row>
    <row r="112" spans="8:16" ht="12.75" customHeight="1" x14ac:dyDescent="0.2">
      <c r="H112" s="52" t="e">
        <f t="shared" si="10"/>
        <v>#VALUE!</v>
      </c>
      <c r="I112" s="37" t="str">
        <f t="shared" si="16"/>
        <v/>
      </c>
      <c r="J112" s="38" t="str">
        <f t="shared" si="17"/>
        <v/>
      </c>
      <c r="K112" s="53">
        <f t="shared" si="11"/>
        <v>0</v>
      </c>
      <c r="L112" s="39" t="str">
        <f t="shared" si="12"/>
        <v/>
      </c>
      <c r="M112" s="40" t="str">
        <f t="shared" si="9"/>
        <v/>
      </c>
      <c r="N112" s="40" t="str">
        <f t="shared" si="13"/>
        <v/>
      </c>
      <c r="O112" s="40" t="str">
        <f t="shared" si="14"/>
        <v/>
      </c>
      <c r="P112" s="40" t="str">
        <f t="shared" si="15"/>
        <v/>
      </c>
    </row>
    <row r="113" spans="8:16" ht="12.75" customHeight="1" x14ac:dyDescent="0.2">
      <c r="H113" s="52" t="e">
        <f t="shared" si="10"/>
        <v>#VALUE!</v>
      </c>
      <c r="I113" s="37" t="str">
        <f t="shared" si="16"/>
        <v/>
      </c>
      <c r="J113" s="38" t="str">
        <f t="shared" si="17"/>
        <v/>
      </c>
      <c r="K113" s="53">
        <f t="shared" si="11"/>
        <v>0</v>
      </c>
      <c r="L113" s="39" t="str">
        <f t="shared" si="12"/>
        <v/>
      </c>
      <c r="M113" s="40" t="str">
        <f t="shared" si="9"/>
        <v/>
      </c>
      <c r="N113" s="40" t="str">
        <f t="shared" si="13"/>
        <v/>
      </c>
      <c r="O113" s="40" t="str">
        <f t="shared" si="14"/>
        <v/>
      </c>
      <c r="P113" s="40" t="str">
        <f t="shared" si="15"/>
        <v/>
      </c>
    </row>
    <row r="114" spans="8:16" ht="12.75" customHeight="1" x14ac:dyDescent="0.2">
      <c r="H114" s="52" t="e">
        <f t="shared" si="10"/>
        <v>#VALUE!</v>
      </c>
      <c r="I114" s="37" t="str">
        <f t="shared" si="16"/>
        <v/>
      </c>
      <c r="J114" s="38" t="str">
        <f t="shared" si="17"/>
        <v/>
      </c>
      <c r="K114" s="53">
        <f t="shared" si="11"/>
        <v>0</v>
      </c>
      <c r="L114" s="39" t="str">
        <f t="shared" si="12"/>
        <v/>
      </c>
      <c r="M114" s="40" t="str">
        <f t="shared" si="9"/>
        <v/>
      </c>
      <c r="N114" s="40" t="str">
        <f t="shared" si="13"/>
        <v/>
      </c>
      <c r="O114" s="40" t="str">
        <f t="shared" si="14"/>
        <v/>
      </c>
      <c r="P114" s="40" t="str">
        <f t="shared" si="15"/>
        <v/>
      </c>
    </row>
    <row r="115" spans="8:16" ht="12.75" customHeight="1" x14ac:dyDescent="0.2">
      <c r="H115" s="52" t="e">
        <f t="shared" si="10"/>
        <v>#VALUE!</v>
      </c>
      <c r="I115" s="37" t="str">
        <f t="shared" si="16"/>
        <v/>
      </c>
      <c r="J115" s="38" t="str">
        <f t="shared" si="17"/>
        <v/>
      </c>
      <c r="K115" s="53">
        <f t="shared" si="11"/>
        <v>0</v>
      </c>
      <c r="L115" s="39" t="str">
        <f t="shared" si="12"/>
        <v/>
      </c>
      <c r="M115" s="40" t="str">
        <f t="shared" si="9"/>
        <v/>
      </c>
      <c r="N115" s="40" t="str">
        <f t="shared" si="13"/>
        <v/>
      </c>
      <c r="O115" s="40" t="str">
        <f t="shared" si="14"/>
        <v/>
      </c>
      <c r="P115" s="40" t="str">
        <f t="shared" si="15"/>
        <v/>
      </c>
    </row>
    <row r="116" spans="8:16" ht="12.75" customHeight="1" x14ac:dyDescent="0.2">
      <c r="H116" s="52" t="e">
        <f t="shared" si="10"/>
        <v>#VALUE!</v>
      </c>
      <c r="I116" s="37" t="str">
        <f t="shared" si="16"/>
        <v/>
      </c>
      <c r="J116" s="38" t="str">
        <f t="shared" si="17"/>
        <v/>
      </c>
      <c r="K116" s="53">
        <f t="shared" si="11"/>
        <v>0</v>
      </c>
      <c r="L116" s="39" t="str">
        <f t="shared" si="12"/>
        <v/>
      </c>
      <c r="M116" s="40" t="str">
        <f t="shared" si="9"/>
        <v/>
      </c>
      <c r="N116" s="40" t="str">
        <f t="shared" si="13"/>
        <v/>
      </c>
      <c r="O116" s="40" t="str">
        <f t="shared" si="14"/>
        <v/>
      </c>
      <c r="P116" s="40" t="str">
        <f t="shared" si="15"/>
        <v/>
      </c>
    </row>
    <row r="117" spans="8:16" ht="12.75" customHeight="1" x14ac:dyDescent="0.2">
      <c r="H117" s="52" t="e">
        <f t="shared" si="10"/>
        <v>#VALUE!</v>
      </c>
      <c r="I117" s="37" t="str">
        <f t="shared" si="16"/>
        <v/>
      </c>
      <c r="J117" s="38" t="str">
        <f t="shared" si="17"/>
        <v/>
      </c>
      <c r="K117" s="53">
        <f t="shared" si="11"/>
        <v>0</v>
      </c>
      <c r="L117" s="39" t="str">
        <f t="shared" si="12"/>
        <v/>
      </c>
      <c r="M117" s="40" t="str">
        <f t="shared" si="9"/>
        <v/>
      </c>
      <c r="N117" s="40" t="str">
        <f t="shared" si="13"/>
        <v/>
      </c>
      <c r="O117" s="40" t="str">
        <f t="shared" si="14"/>
        <v/>
      </c>
      <c r="P117" s="40" t="str">
        <f t="shared" si="15"/>
        <v/>
      </c>
    </row>
    <row r="118" spans="8:16" ht="12.75" customHeight="1" x14ac:dyDescent="0.2">
      <c r="H118" s="52" t="e">
        <f t="shared" si="10"/>
        <v>#VALUE!</v>
      </c>
      <c r="I118" s="37" t="str">
        <f t="shared" si="16"/>
        <v/>
      </c>
      <c r="J118" s="38" t="str">
        <f t="shared" si="17"/>
        <v/>
      </c>
      <c r="K118" s="53">
        <f t="shared" si="11"/>
        <v>0</v>
      </c>
      <c r="L118" s="39" t="str">
        <f t="shared" si="12"/>
        <v/>
      </c>
      <c r="M118" s="40" t="str">
        <f t="shared" si="9"/>
        <v/>
      </c>
      <c r="N118" s="40" t="str">
        <f t="shared" si="13"/>
        <v/>
      </c>
      <c r="O118" s="40" t="str">
        <f t="shared" si="14"/>
        <v/>
      </c>
      <c r="P118" s="40" t="str">
        <f t="shared" si="15"/>
        <v/>
      </c>
    </row>
    <row r="119" spans="8:16" ht="12.75" customHeight="1" x14ac:dyDescent="0.2">
      <c r="H119" s="52" t="e">
        <f t="shared" si="10"/>
        <v>#VALUE!</v>
      </c>
      <c r="I119" s="37" t="str">
        <f t="shared" si="16"/>
        <v/>
      </c>
      <c r="J119" s="38" t="str">
        <f t="shared" si="17"/>
        <v/>
      </c>
      <c r="K119" s="53">
        <f t="shared" si="11"/>
        <v>0</v>
      </c>
      <c r="L119" s="39" t="str">
        <f t="shared" si="12"/>
        <v/>
      </c>
      <c r="M119" s="40" t="str">
        <f t="shared" si="9"/>
        <v/>
      </c>
      <c r="N119" s="40" t="str">
        <f t="shared" si="13"/>
        <v/>
      </c>
      <c r="O119" s="40" t="str">
        <f t="shared" si="14"/>
        <v/>
      </c>
      <c r="P119" s="40" t="str">
        <f t="shared" si="15"/>
        <v/>
      </c>
    </row>
    <row r="120" spans="8:16" ht="12.75" customHeight="1" x14ac:dyDescent="0.2">
      <c r="H120" s="52" t="e">
        <f t="shared" si="10"/>
        <v>#VALUE!</v>
      </c>
      <c r="I120" s="37" t="str">
        <f t="shared" si="16"/>
        <v/>
      </c>
      <c r="J120" s="38" t="str">
        <f t="shared" si="17"/>
        <v/>
      </c>
      <c r="K120" s="53">
        <f t="shared" si="11"/>
        <v>0</v>
      </c>
      <c r="L120" s="39" t="str">
        <f t="shared" si="12"/>
        <v/>
      </c>
      <c r="M120" s="40" t="str">
        <f t="shared" si="9"/>
        <v/>
      </c>
      <c r="N120" s="40" t="str">
        <f t="shared" si="13"/>
        <v/>
      </c>
      <c r="O120" s="40" t="str">
        <f t="shared" si="14"/>
        <v/>
      </c>
      <c r="P120" s="40" t="str">
        <f t="shared" si="15"/>
        <v/>
      </c>
    </row>
    <row r="121" spans="8:16" ht="12.75" customHeight="1" x14ac:dyDescent="0.2">
      <c r="H121" s="52" t="e">
        <f t="shared" si="10"/>
        <v>#VALUE!</v>
      </c>
      <c r="I121" s="37" t="str">
        <f t="shared" si="16"/>
        <v/>
      </c>
      <c r="J121" s="38" t="str">
        <f t="shared" si="17"/>
        <v/>
      </c>
      <c r="K121" s="53">
        <f t="shared" si="11"/>
        <v>0</v>
      </c>
      <c r="L121" s="39" t="str">
        <f t="shared" si="12"/>
        <v/>
      </c>
      <c r="M121" s="40" t="str">
        <f t="shared" si="9"/>
        <v/>
      </c>
      <c r="N121" s="40" t="str">
        <f t="shared" si="13"/>
        <v/>
      </c>
      <c r="O121" s="40" t="str">
        <f t="shared" si="14"/>
        <v/>
      </c>
      <c r="P121" s="40" t="str">
        <f t="shared" si="15"/>
        <v/>
      </c>
    </row>
    <row r="122" spans="8:16" ht="12.75" customHeight="1" x14ac:dyDescent="0.2">
      <c r="H122" s="52" t="e">
        <f t="shared" si="10"/>
        <v>#VALUE!</v>
      </c>
      <c r="I122" s="37" t="str">
        <f t="shared" si="16"/>
        <v/>
      </c>
      <c r="J122" s="38" t="str">
        <f t="shared" si="17"/>
        <v/>
      </c>
      <c r="K122" s="53">
        <f t="shared" si="11"/>
        <v>0</v>
      </c>
      <c r="L122" s="39" t="str">
        <f t="shared" si="12"/>
        <v/>
      </c>
      <c r="M122" s="40" t="str">
        <f t="shared" si="9"/>
        <v/>
      </c>
      <c r="N122" s="40" t="str">
        <f t="shared" si="13"/>
        <v/>
      </c>
      <c r="O122" s="40" t="str">
        <f t="shared" si="14"/>
        <v/>
      </c>
      <c r="P122" s="40" t="str">
        <f t="shared" si="15"/>
        <v/>
      </c>
    </row>
    <row r="123" spans="8:16" ht="12.75" customHeight="1" x14ac:dyDescent="0.2">
      <c r="H123" s="52" t="e">
        <f t="shared" si="10"/>
        <v>#VALUE!</v>
      </c>
      <c r="I123" s="37" t="str">
        <f t="shared" si="16"/>
        <v/>
      </c>
      <c r="J123" s="38" t="str">
        <f t="shared" si="17"/>
        <v/>
      </c>
      <c r="K123" s="53">
        <f t="shared" si="11"/>
        <v>0</v>
      </c>
      <c r="L123" s="39" t="str">
        <f t="shared" si="12"/>
        <v/>
      </c>
      <c r="M123" s="40" t="str">
        <f t="shared" si="9"/>
        <v/>
      </c>
      <c r="N123" s="40" t="str">
        <f t="shared" si="13"/>
        <v/>
      </c>
      <c r="O123" s="40" t="str">
        <f t="shared" si="14"/>
        <v/>
      </c>
      <c r="P123" s="40" t="str">
        <f t="shared" si="15"/>
        <v/>
      </c>
    </row>
    <row r="124" spans="8:16" ht="12.75" customHeight="1" x14ac:dyDescent="0.2">
      <c r="H124" s="52" t="e">
        <f t="shared" si="10"/>
        <v>#VALUE!</v>
      </c>
      <c r="I124" s="37" t="str">
        <f t="shared" si="16"/>
        <v/>
      </c>
      <c r="J124" s="38" t="str">
        <f t="shared" si="17"/>
        <v/>
      </c>
      <c r="K124" s="53">
        <f t="shared" si="11"/>
        <v>0</v>
      </c>
      <c r="L124" s="39" t="str">
        <f t="shared" si="12"/>
        <v/>
      </c>
      <c r="M124" s="40" t="str">
        <f t="shared" si="9"/>
        <v/>
      </c>
      <c r="N124" s="40" t="str">
        <f t="shared" si="13"/>
        <v/>
      </c>
      <c r="O124" s="40" t="str">
        <f t="shared" si="14"/>
        <v/>
      </c>
      <c r="P124" s="40" t="str">
        <f t="shared" si="15"/>
        <v/>
      </c>
    </row>
    <row r="125" spans="8:16" ht="12.75" customHeight="1" x14ac:dyDescent="0.2">
      <c r="H125" s="52" t="e">
        <f t="shared" si="10"/>
        <v>#VALUE!</v>
      </c>
      <c r="I125" s="37" t="str">
        <f t="shared" si="16"/>
        <v/>
      </c>
      <c r="J125" s="38" t="str">
        <f t="shared" si="17"/>
        <v/>
      </c>
      <c r="K125" s="53">
        <f t="shared" si="11"/>
        <v>0</v>
      </c>
      <c r="L125" s="39" t="str">
        <f t="shared" si="12"/>
        <v/>
      </c>
      <c r="M125" s="40" t="str">
        <f t="shared" si="9"/>
        <v/>
      </c>
      <c r="N125" s="40" t="str">
        <f t="shared" si="13"/>
        <v/>
      </c>
      <c r="O125" s="40" t="str">
        <f t="shared" si="14"/>
        <v/>
      </c>
      <c r="P125" s="40" t="str">
        <f t="shared" si="15"/>
        <v/>
      </c>
    </row>
    <row r="126" spans="8:16" ht="12.75" customHeight="1" x14ac:dyDescent="0.2">
      <c r="H126" s="52" t="e">
        <f t="shared" si="10"/>
        <v>#VALUE!</v>
      </c>
      <c r="I126" s="37" t="str">
        <f t="shared" si="16"/>
        <v/>
      </c>
      <c r="J126" s="38" t="str">
        <f t="shared" si="17"/>
        <v/>
      </c>
      <c r="K126" s="53">
        <f t="shared" si="11"/>
        <v>0</v>
      </c>
      <c r="L126" s="39" t="str">
        <f t="shared" si="12"/>
        <v/>
      </c>
      <c r="M126" s="40" t="str">
        <f t="shared" si="9"/>
        <v/>
      </c>
      <c r="N126" s="40" t="str">
        <f t="shared" si="13"/>
        <v/>
      </c>
      <c r="O126" s="40" t="str">
        <f t="shared" si="14"/>
        <v/>
      </c>
      <c r="P126" s="40" t="str">
        <f t="shared" si="15"/>
        <v/>
      </c>
    </row>
    <row r="127" spans="8:16" ht="12.75" customHeight="1" x14ac:dyDescent="0.2">
      <c r="H127" s="52" t="e">
        <f t="shared" si="10"/>
        <v>#VALUE!</v>
      </c>
      <c r="I127" s="37" t="str">
        <f t="shared" si="16"/>
        <v/>
      </c>
      <c r="J127" s="38" t="str">
        <f t="shared" si="17"/>
        <v/>
      </c>
      <c r="K127" s="53">
        <f t="shared" si="11"/>
        <v>0</v>
      </c>
      <c r="L127" s="39" t="str">
        <f t="shared" si="12"/>
        <v/>
      </c>
      <c r="M127" s="40" t="str">
        <f t="shared" si="9"/>
        <v/>
      </c>
      <c r="N127" s="40" t="str">
        <f t="shared" si="13"/>
        <v/>
      </c>
      <c r="O127" s="40" t="str">
        <f t="shared" si="14"/>
        <v/>
      </c>
      <c r="P127" s="40" t="str">
        <f t="shared" si="15"/>
        <v/>
      </c>
    </row>
    <row r="128" spans="8:16" ht="12.75" customHeight="1" x14ac:dyDescent="0.2">
      <c r="H128" s="52" t="e">
        <f t="shared" si="10"/>
        <v>#VALUE!</v>
      </c>
      <c r="I128" s="37" t="str">
        <f t="shared" si="16"/>
        <v/>
      </c>
      <c r="J128" s="38" t="str">
        <f t="shared" si="17"/>
        <v/>
      </c>
      <c r="K128" s="53">
        <f t="shared" si="11"/>
        <v>0</v>
      </c>
      <c r="L128" s="39" t="str">
        <f t="shared" si="12"/>
        <v/>
      </c>
      <c r="M128" s="40" t="str">
        <f t="shared" si="9"/>
        <v/>
      </c>
      <c r="N128" s="40" t="str">
        <f t="shared" si="13"/>
        <v/>
      </c>
      <c r="O128" s="40" t="str">
        <f t="shared" si="14"/>
        <v/>
      </c>
      <c r="P128" s="40" t="str">
        <f t="shared" si="15"/>
        <v/>
      </c>
    </row>
    <row r="129" spans="8:16" ht="12.75" customHeight="1" x14ac:dyDescent="0.2">
      <c r="H129" s="52" t="e">
        <f t="shared" si="10"/>
        <v>#VALUE!</v>
      </c>
      <c r="I129" s="37" t="str">
        <f t="shared" si="16"/>
        <v/>
      </c>
      <c r="J129" s="38" t="str">
        <f t="shared" si="17"/>
        <v/>
      </c>
      <c r="K129" s="53">
        <f t="shared" si="11"/>
        <v>0</v>
      </c>
      <c r="L129" s="39" t="str">
        <f t="shared" si="12"/>
        <v/>
      </c>
      <c r="M129" s="40" t="str">
        <f t="shared" si="9"/>
        <v/>
      </c>
      <c r="N129" s="40" t="str">
        <f t="shared" si="13"/>
        <v/>
      </c>
      <c r="O129" s="40" t="str">
        <f t="shared" si="14"/>
        <v/>
      </c>
      <c r="P129" s="40" t="str">
        <f t="shared" si="15"/>
        <v/>
      </c>
    </row>
    <row r="130" spans="8:16" ht="12.75" customHeight="1" x14ac:dyDescent="0.2">
      <c r="H130" s="52" t="e">
        <f t="shared" si="10"/>
        <v>#VALUE!</v>
      </c>
      <c r="I130" s="37" t="str">
        <f t="shared" si="16"/>
        <v/>
      </c>
      <c r="J130" s="38" t="str">
        <f t="shared" si="17"/>
        <v/>
      </c>
      <c r="K130" s="53">
        <f t="shared" si="11"/>
        <v>0</v>
      </c>
      <c r="L130" s="39" t="str">
        <f t="shared" si="12"/>
        <v/>
      </c>
      <c r="M130" s="40" t="str">
        <f t="shared" si="9"/>
        <v/>
      </c>
      <c r="N130" s="40" t="str">
        <f t="shared" si="13"/>
        <v/>
      </c>
      <c r="O130" s="40" t="str">
        <f t="shared" si="14"/>
        <v/>
      </c>
      <c r="P130" s="40" t="str">
        <f t="shared" si="15"/>
        <v/>
      </c>
    </row>
    <row r="131" spans="8:16" ht="12.75" customHeight="1" x14ac:dyDescent="0.2">
      <c r="H131" s="52" t="e">
        <f t="shared" si="10"/>
        <v>#VALUE!</v>
      </c>
      <c r="I131" s="37" t="str">
        <f t="shared" si="16"/>
        <v/>
      </c>
      <c r="J131" s="38" t="str">
        <f t="shared" si="17"/>
        <v/>
      </c>
      <c r="K131" s="53">
        <f t="shared" si="11"/>
        <v>0</v>
      </c>
      <c r="L131" s="39" t="str">
        <f t="shared" si="12"/>
        <v/>
      </c>
      <c r="M131" s="40" t="str">
        <f t="shared" si="9"/>
        <v/>
      </c>
      <c r="N131" s="40" t="str">
        <f t="shared" si="13"/>
        <v/>
      </c>
      <c r="O131" s="40" t="str">
        <f t="shared" si="14"/>
        <v/>
      </c>
      <c r="P131" s="40" t="str">
        <f t="shared" si="15"/>
        <v/>
      </c>
    </row>
    <row r="132" spans="8:16" ht="12.75" customHeight="1" x14ac:dyDescent="0.2">
      <c r="H132" s="52" t="e">
        <f t="shared" si="10"/>
        <v>#VALUE!</v>
      </c>
      <c r="I132" s="37" t="str">
        <f t="shared" si="16"/>
        <v/>
      </c>
      <c r="J132" s="38" t="str">
        <f t="shared" si="17"/>
        <v/>
      </c>
      <c r="K132" s="53">
        <f t="shared" si="11"/>
        <v>0</v>
      </c>
      <c r="L132" s="39" t="str">
        <f t="shared" si="12"/>
        <v/>
      </c>
      <c r="M132" s="40" t="str">
        <f t="shared" si="9"/>
        <v/>
      </c>
      <c r="N132" s="40" t="str">
        <f t="shared" si="13"/>
        <v/>
      </c>
      <c r="O132" s="40" t="str">
        <f t="shared" si="14"/>
        <v/>
      </c>
      <c r="P132" s="40" t="str">
        <f t="shared" si="15"/>
        <v/>
      </c>
    </row>
    <row r="133" spans="8:16" ht="12.75" customHeight="1" x14ac:dyDescent="0.2">
      <c r="H133" s="52" t="e">
        <f t="shared" si="10"/>
        <v>#VALUE!</v>
      </c>
      <c r="I133" s="37" t="str">
        <f t="shared" si="16"/>
        <v/>
      </c>
      <c r="J133" s="38" t="str">
        <f t="shared" si="17"/>
        <v/>
      </c>
      <c r="K133" s="53">
        <f t="shared" si="11"/>
        <v>0</v>
      </c>
      <c r="L133" s="39" t="str">
        <f t="shared" si="12"/>
        <v/>
      </c>
      <c r="M133" s="40" t="str">
        <f t="shared" si="9"/>
        <v/>
      </c>
      <c r="N133" s="40" t="str">
        <f t="shared" si="13"/>
        <v/>
      </c>
      <c r="O133" s="40" t="str">
        <f t="shared" si="14"/>
        <v/>
      </c>
      <c r="P133" s="40" t="str">
        <f t="shared" si="15"/>
        <v/>
      </c>
    </row>
    <row r="134" spans="8:16" ht="12.75" customHeight="1" x14ac:dyDescent="0.2">
      <c r="H134" s="52" t="e">
        <f t="shared" si="10"/>
        <v>#VALUE!</v>
      </c>
      <c r="I134" s="37" t="str">
        <f t="shared" si="16"/>
        <v/>
      </c>
      <c r="J134" s="38" t="str">
        <f t="shared" si="17"/>
        <v/>
      </c>
      <c r="K134" s="53">
        <f t="shared" si="11"/>
        <v>0</v>
      </c>
      <c r="L134" s="39" t="str">
        <f t="shared" si="12"/>
        <v/>
      </c>
      <c r="M134" s="40" t="str">
        <f t="shared" si="9"/>
        <v/>
      </c>
      <c r="N134" s="40" t="str">
        <f t="shared" si="13"/>
        <v/>
      </c>
      <c r="O134" s="40" t="str">
        <f t="shared" si="14"/>
        <v/>
      </c>
      <c r="P134" s="40" t="str">
        <f t="shared" si="15"/>
        <v/>
      </c>
    </row>
    <row r="135" spans="8:16" ht="12.75" customHeight="1" x14ac:dyDescent="0.2">
      <c r="H135" s="52" t="e">
        <f t="shared" si="10"/>
        <v>#VALUE!</v>
      </c>
      <c r="I135" s="37" t="str">
        <f t="shared" si="16"/>
        <v/>
      </c>
      <c r="J135" s="38" t="str">
        <f t="shared" si="17"/>
        <v/>
      </c>
      <c r="K135" s="53">
        <f t="shared" si="11"/>
        <v>0</v>
      </c>
      <c r="L135" s="39" t="str">
        <f t="shared" si="12"/>
        <v/>
      </c>
      <c r="M135" s="40" t="str">
        <f t="shared" si="9"/>
        <v/>
      </c>
      <c r="N135" s="40" t="str">
        <f t="shared" si="13"/>
        <v/>
      </c>
      <c r="O135" s="40" t="str">
        <f t="shared" si="14"/>
        <v/>
      </c>
      <c r="P135" s="40" t="str">
        <f t="shared" si="15"/>
        <v/>
      </c>
    </row>
    <row r="136" spans="8:16" ht="12.75" customHeight="1" x14ac:dyDescent="0.2">
      <c r="H136" s="52" t="e">
        <f t="shared" si="10"/>
        <v>#VALUE!</v>
      </c>
      <c r="I136" s="37" t="str">
        <f t="shared" si="16"/>
        <v/>
      </c>
      <c r="J136" s="38" t="str">
        <f t="shared" si="17"/>
        <v/>
      </c>
      <c r="K136" s="53">
        <f t="shared" si="11"/>
        <v>0</v>
      </c>
      <c r="L136" s="39" t="str">
        <f t="shared" si="12"/>
        <v/>
      </c>
      <c r="M136" s="40" t="str">
        <f t="shared" si="9"/>
        <v/>
      </c>
      <c r="N136" s="40" t="str">
        <f t="shared" si="13"/>
        <v/>
      </c>
      <c r="O136" s="40" t="str">
        <f t="shared" si="14"/>
        <v/>
      </c>
      <c r="P136" s="40" t="str">
        <f t="shared" si="15"/>
        <v/>
      </c>
    </row>
    <row r="137" spans="8:16" ht="12.75" customHeight="1" x14ac:dyDescent="0.2">
      <c r="H137" s="52" t="e">
        <f t="shared" si="10"/>
        <v>#VALUE!</v>
      </c>
      <c r="I137" s="37" t="str">
        <f t="shared" si="16"/>
        <v/>
      </c>
      <c r="J137" s="38" t="str">
        <f t="shared" si="17"/>
        <v/>
      </c>
      <c r="K137" s="53">
        <f t="shared" si="11"/>
        <v>0</v>
      </c>
      <c r="L137" s="39" t="str">
        <f t="shared" si="12"/>
        <v/>
      </c>
      <c r="M137" s="40" t="str">
        <f t="shared" si="9"/>
        <v/>
      </c>
      <c r="N137" s="40" t="str">
        <f t="shared" si="13"/>
        <v/>
      </c>
      <c r="O137" s="40" t="str">
        <f t="shared" si="14"/>
        <v/>
      </c>
      <c r="P137" s="40" t="str">
        <f t="shared" si="15"/>
        <v/>
      </c>
    </row>
    <row r="138" spans="8:16" ht="12.75" customHeight="1" x14ac:dyDescent="0.2">
      <c r="H138" s="52" t="e">
        <f t="shared" si="10"/>
        <v>#VALUE!</v>
      </c>
      <c r="I138" s="37" t="str">
        <f t="shared" si="16"/>
        <v/>
      </c>
      <c r="J138" s="38" t="str">
        <f t="shared" si="17"/>
        <v/>
      </c>
      <c r="K138" s="53">
        <f t="shared" si="11"/>
        <v>0</v>
      </c>
      <c r="L138" s="39" t="str">
        <f t="shared" si="12"/>
        <v/>
      </c>
      <c r="M138" s="40" t="str">
        <f t="shared" si="9"/>
        <v/>
      </c>
      <c r="N138" s="40" t="str">
        <f t="shared" si="13"/>
        <v/>
      </c>
      <c r="O138" s="40" t="str">
        <f t="shared" si="14"/>
        <v/>
      </c>
      <c r="P138" s="40" t="str">
        <f t="shared" si="15"/>
        <v/>
      </c>
    </row>
    <row r="139" spans="8:16" ht="12.75" customHeight="1" x14ac:dyDescent="0.2">
      <c r="H139" s="52" t="e">
        <f t="shared" si="10"/>
        <v>#VALUE!</v>
      </c>
      <c r="I139" s="37" t="str">
        <f t="shared" si="16"/>
        <v/>
      </c>
      <c r="J139" s="38" t="str">
        <f t="shared" si="17"/>
        <v/>
      </c>
      <c r="K139" s="53">
        <f t="shared" si="11"/>
        <v>0</v>
      </c>
      <c r="L139" s="39" t="str">
        <f t="shared" si="12"/>
        <v/>
      </c>
      <c r="M139" s="40" t="str">
        <f t="shared" si="9"/>
        <v/>
      </c>
      <c r="N139" s="40" t="str">
        <f t="shared" si="13"/>
        <v/>
      </c>
      <c r="O139" s="40" t="str">
        <f t="shared" si="14"/>
        <v/>
      </c>
      <c r="P139" s="40" t="str">
        <f t="shared" si="15"/>
        <v/>
      </c>
    </row>
    <row r="140" spans="8:16" ht="12.75" customHeight="1" x14ac:dyDescent="0.2">
      <c r="H140" s="52" t="e">
        <f t="shared" si="10"/>
        <v>#VALUE!</v>
      </c>
      <c r="I140" s="37" t="str">
        <f t="shared" si="16"/>
        <v/>
      </c>
      <c r="J140" s="38" t="str">
        <f t="shared" si="17"/>
        <v/>
      </c>
      <c r="K140" s="53">
        <f t="shared" si="11"/>
        <v>0</v>
      </c>
      <c r="L140" s="39" t="str">
        <f t="shared" si="12"/>
        <v/>
      </c>
      <c r="M140" s="40" t="str">
        <f t="shared" si="9"/>
        <v/>
      </c>
      <c r="N140" s="40" t="str">
        <f t="shared" si="13"/>
        <v/>
      </c>
      <c r="O140" s="40" t="str">
        <f t="shared" si="14"/>
        <v/>
      </c>
      <c r="P140" s="40" t="str">
        <f t="shared" si="15"/>
        <v/>
      </c>
    </row>
    <row r="141" spans="8:16" ht="12.75" customHeight="1" x14ac:dyDescent="0.2">
      <c r="H141" s="52" t="e">
        <f t="shared" si="10"/>
        <v>#VALUE!</v>
      </c>
      <c r="I141" s="37" t="str">
        <f t="shared" si="16"/>
        <v/>
      </c>
      <c r="J141" s="38" t="str">
        <f t="shared" si="17"/>
        <v/>
      </c>
      <c r="K141" s="53">
        <f t="shared" si="11"/>
        <v>0</v>
      </c>
      <c r="L141" s="39" t="str">
        <f t="shared" si="12"/>
        <v/>
      </c>
      <c r="M141" s="40" t="str">
        <f t="shared" si="9"/>
        <v/>
      </c>
      <c r="N141" s="40" t="str">
        <f t="shared" si="13"/>
        <v/>
      </c>
      <c r="O141" s="40" t="str">
        <f t="shared" si="14"/>
        <v/>
      </c>
      <c r="P141" s="40" t="str">
        <f t="shared" si="15"/>
        <v/>
      </c>
    </row>
    <row r="142" spans="8:16" ht="12.75" customHeight="1" x14ac:dyDescent="0.2">
      <c r="H142" s="52" t="e">
        <f t="shared" si="10"/>
        <v>#VALUE!</v>
      </c>
      <c r="I142" s="37" t="str">
        <f t="shared" si="16"/>
        <v/>
      </c>
      <c r="J142" s="38" t="str">
        <f t="shared" si="17"/>
        <v/>
      </c>
      <c r="K142" s="53">
        <f t="shared" si="11"/>
        <v>0</v>
      </c>
      <c r="L142" s="39" t="str">
        <f t="shared" si="12"/>
        <v/>
      </c>
      <c r="M142" s="40" t="str">
        <f t="shared" ref="M142:M205" si="18">IF(I142&lt;&gt;"",P141,"")</f>
        <v/>
      </c>
      <c r="N142" s="40" t="str">
        <f t="shared" si="13"/>
        <v/>
      </c>
      <c r="O142" s="40" t="str">
        <f t="shared" si="14"/>
        <v/>
      </c>
      <c r="P142" s="40" t="str">
        <f t="shared" si="15"/>
        <v/>
      </c>
    </row>
    <row r="143" spans="8:16" ht="12.75" customHeight="1" x14ac:dyDescent="0.2">
      <c r="H143" s="52" t="e">
        <f t="shared" si="10"/>
        <v>#VALUE!</v>
      </c>
      <c r="I143" s="37" t="str">
        <f t="shared" si="16"/>
        <v/>
      </c>
      <c r="J143" s="38" t="str">
        <f t="shared" si="17"/>
        <v/>
      </c>
      <c r="K143" s="53">
        <f t="shared" si="11"/>
        <v>0</v>
      </c>
      <c r="L143" s="39" t="str">
        <f t="shared" si="12"/>
        <v/>
      </c>
      <c r="M143" s="40" t="str">
        <f t="shared" si="18"/>
        <v/>
      </c>
      <c r="N143" s="40" t="str">
        <f t="shared" si="13"/>
        <v/>
      </c>
      <c r="O143" s="40" t="str">
        <f t="shared" si="14"/>
        <v/>
      </c>
      <c r="P143" s="40" t="str">
        <f t="shared" si="15"/>
        <v/>
      </c>
    </row>
    <row r="144" spans="8:16" ht="12.75" customHeight="1" x14ac:dyDescent="0.2">
      <c r="H144" s="52" t="e">
        <f t="shared" si="10"/>
        <v>#VALUE!</v>
      </c>
      <c r="I144" s="37" t="str">
        <f t="shared" si="16"/>
        <v/>
      </c>
      <c r="J144" s="38" t="str">
        <f t="shared" si="17"/>
        <v/>
      </c>
      <c r="K144" s="53">
        <f t="shared" si="11"/>
        <v>0</v>
      </c>
      <c r="L144" s="39" t="str">
        <f t="shared" si="12"/>
        <v/>
      </c>
      <c r="M144" s="40" t="str">
        <f t="shared" si="18"/>
        <v/>
      </c>
      <c r="N144" s="40" t="str">
        <f t="shared" si="13"/>
        <v/>
      </c>
      <c r="O144" s="40" t="str">
        <f t="shared" si="14"/>
        <v/>
      </c>
      <c r="P144" s="40" t="str">
        <f t="shared" si="15"/>
        <v/>
      </c>
    </row>
    <row r="145" spans="8:16" ht="12.75" customHeight="1" x14ac:dyDescent="0.2">
      <c r="H145" s="52" t="e">
        <f t="shared" si="10"/>
        <v>#VALUE!</v>
      </c>
      <c r="I145" s="37" t="str">
        <f t="shared" si="16"/>
        <v/>
      </c>
      <c r="J145" s="38" t="str">
        <f t="shared" si="17"/>
        <v/>
      </c>
      <c r="K145" s="53">
        <f t="shared" si="11"/>
        <v>0</v>
      </c>
      <c r="L145" s="39" t="str">
        <f t="shared" si="12"/>
        <v/>
      </c>
      <c r="M145" s="40" t="str">
        <f t="shared" si="18"/>
        <v/>
      </c>
      <c r="N145" s="40" t="str">
        <f t="shared" si="13"/>
        <v/>
      </c>
      <c r="O145" s="40" t="str">
        <f t="shared" si="14"/>
        <v/>
      </c>
      <c r="P145" s="40" t="str">
        <f t="shared" si="15"/>
        <v/>
      </c>
    </row>
    <row r="146" spans="8:16" ht="12.75" customHeight="1" x14ac:dyDescent="0.2">
      <c r="H146" s="52" t="e">
        <f t="shared" ref="H146:H209" si="19">I146/12</f>
        <v>#VALUE!</v>
      </c>
      <c r="I146" s="37" t="str">
        <f t="shared" si="16"/>
        <v/>
      </c>
      <c r="J146" s="38" t="str">
        <f t="shared" si="17"/>
        <v/>
      </c>
      <c r="K146" s="53">
        <f t="shared" si="11"/>
        <v>0</v>
      </c>
      <c r="L146" s="39" t="str">
        <f t="shared" si="12"/>
        <v/>
      </c>
      <c r="M146" s="40" t="str">
        <f t="shared" si="18"/>
        <v/>
      </c>
      <c r="N146" s="40" t="str">
        <f t="shared" si="13"/>
        <v/>
      </c>
      <c r="O146" s="40" t="str">
        <f t="shared" si="14"/>
        <v/>
      </c>
      <c r="P146" s="40" t="str">
        <f t="shared" si="15"/>
        <v/>
      </c>
    </row>
    <row r="147" spans="8:16" ht="12.75" customHeight="1" x14ac:dyDescent="0.2">
      <c r="H147" s="52" t="e">
        <f t="shared" si="19"/>
        <v>#VALUE!</v>
      </c>
      <c r="I147" s="37" t="str">
        <f t="shared" si="16"/>
        <v/>
      </c>
      <c r="J147" s="38" t="str">
        <f t="shared" si="17"/>
        <v/>
      </c>
      <c r="K147" s="53">
        <f t="shared" ref="K147:K210" si="20">IF(J148="",0,J148)</f>
        <v>0</v>
      </c>
      <c r="L147" s="39" t="str">
        <f t="shared" ref="L147:L210" si="21">IF(J147="","",$L$14)</f>
        <v/>
      </c>
      <c r="M147" s="40" t="str">
        <f t="shared" si="18"/>
        <v/>
      </c>
      <c r="N147" s="40" t="str">
        <f t="shared" ref="N147:N210" si="22">IF(I147&lt;&gt;"",$N$14*M147,"")</f>
        <v/>
      </c>
      <c r="O147" s="40" t="str">
        <f t="shared" ref="O147:O210" si="23">IF(I147&lt;&gt;"",L147-N147,"")</f>
        <v/>
      </c>
      <c r="P147" s="40" t="str">
        <f t="shared" ref="P147:P210" si="24">IF(I147&lt;&gt;"",M147-O147,"")</f>
        <v/>
      </c>
    </row>
    <row r="148" spans="8:16" ht="12.75" customHeight="1" x14ac:dyDescent="0.2">
      <c r="H148" s="52" t="e">
        <f t="shared" si="19"/>
        <v>#VALUE!</v>
      </c>
      <c r="I148" s="37" t="str">
        <f t="shared" ref="I148:I211" si="25">IF(I147&gt;=$I$14,"",I147+1)</f>
        <v/>
      </c>
      <c r="J148" s="38" t="str">
        <f t="shared" ref="J148:J211" si="26">IF(I148="","",EDATE($J$18,I147))</f>
        <v/>
      </c>
      <c r="K148" s="53">
        <f t="shared" si="20"/>
        <v>0</v>
      </c>
      <c r="L148" s="39" t="str">
        <f t="shared" si="21"/>
        <v/>
      </c>
      <c r="M148" s="40" t="str">
        <f t="shared" si="18"/>
        <v/>
      </c>
      <c r="N148" s="40" t="str">
        <f t="shared" si="22"/>
        <v/>
      </c>
      <c r="O148" s="40" t="str">
        <f t="shared" si="23"/>
        <v/>
      </c>
      <c r="P148" s="40" t="str">
        <f t="shared" si="24"/>
        <v/>
      </c>
    </row>
    <row r="149" spans="8:16" ht="12.75" customHeight="1" x14ac:dyDescent="0.2">
      <c r="H149" s="52" t="e">
        <f t="shared" si="19"/>
        <v>#VALUE!</v>
      </c>
      <c r="I149" s="37" t="str">
        <f t="shared" si="25"/>
        <v/>
      </c>
      <c r="J149" s="38" t="str">
        <f t="shared" si="26"/>
        <v/>
      </c>
      <c r="K149" s="53">
        <f t="shared" si="20"/>
        <v>0</v>
      </c>
      <c r="L149" s="39" t="str">
        <f t="shared" si="21"/>
        <v/>
      </c>
      <c r="M149" s="40" t="str">
        <f t="shared" si="18"/>
        <v/>
      </c>
      <c r="N149" s="40" t="str">
        <f t="shared" si="22"/>
        <v/>
      </c>
      <c r="O149" s="40" t="str">
        <f t="shared" si="23"/>
        <v/>
      </c>
      <c r="P149" s="40" t="str">
        <f t="shared" si="24"/>
        <v/>
      </c>
    </row>
    <row r="150" spans="8:16" ht="12.75" customHeight="1" x14ac:dyDescent="0.2">
      <c r="H150" s="52" t="e">
        <f t="shared" si="19"/>
        <v>#VALUE!</v>
      </c>
      <c r="I150" s="37" t="str">
        <f t="shared" si="25"/>
        <v/>
      </c>
      <c r="J150" s="38" t="str">
        <f t="shared" si="26"/>
        <v/>
      </c>
      <c r="K150" s="53">
        <f t="shared" si="20"/>
        <v>0</v>
      </c>
      <c r="L150" s="39" t="str">
        <f t="shared" si="21"/>
        <v/>
      </c>
      <c r="M150" s="40" t="str">
        <f t="shared" si="18"/>
        <v/>
      </c>
      <c r="N150" s="40" t="str">
        <f t="shared" si="22"/>
        <v/>
      </c>
      <c r="O150" s="40" t="str">
        <f t="shared" si="23"/>
        <v/>
      </c>
      <c r="P150" s="40" t="str">
        <f t="shared" si="24"/>
        <v/>
      </c>
    </row>
    <row r="151" spans="8:16" ht="12.75" customHeight="1" x14ac:dyDescent="0.2">
      <c r="H151" s="52" t="e">
        <f t="shared" si="19"/>
        <v>#VALUE!</v>
      </c>
      <c r="I151" s="37" t="str">
        <f t="shared" si="25"/>
        <v/>
      </c>
      <c r="J151" s="38" t="str">
        <f t="shared" si="26"/>
        <v/>
      </c>
      <c r="K151" s="53">
        <f t="shared" si="20"/>
        <v>0</v>
      </c>
      <c r="L151" s="39" t="str">
        <f t="shared" si="21"/>
        <v/>
      </c>
      <c r="M151" s="40" t="str">
        <f t="shared" si="18"/>
        <v/>
      </c>
      <c r="N151" s="40" t="str">
        <f t="shared" si="22"/>
        <v/>
      </c>
      <c r="O151" s="40" t="str">
        <f t="shared" si="23"/>
        <v/>
      </c>
      <c r="P151" s="40" t="str">
        <f t="shared" si="24"/>
        <v/>
      </c>
    </row>
    <row r="152" spans="8:16" ht="12.75" customHeight="1" x14ac:dyDescent="0.2">
      <c r="H152" s="52" t="e">
        <f t="shared" si="19"/>
        <v>#VALUE!</v>
      </c>
      <c r="I152" s="37" t="str">
        <f t="shared" si="25"/>
        <v/>
      </c>
      <c r="J152" s="38" t="str">
        <f t="shared" si="26"/>
        <v/>
      </c>
      <c r="K152" s="53">
        <f t="shared" si="20"/>
        <v>0</v>
      </c>
      <c r="L152" s="39" t="str">
        <f t="shared" si="21"/>
        <v/>
      </c>
      <c r="M152" s="40" t="str">
        <f t="shared" si="18"/>
        <v/>
      </c>
      <c r="N152" s="40" t="str">
        <f t="shared" si="22"/>
        <v/>
      </c>
      <c r="O152" s="40" t="str">
        <f t="shared" si="23"/>
        <v/>
      </c>
      <c r="P152" s="40" t="str">
        <f t="shared" si="24"/>
        <v/>
      </c>
    </row>
    <row r="153" spans="8:16" ht="12.75" customHeight="1" x14ac:dyDescent="0.2">
      <c r="H153" s="52" t="e">
        <f t="shared" si="19"/>
        <v>#VALUE!</v>
      </c>
      <c r="I153" s="37" t="str">
        <f t="shared" si="25"/>
        <v/>
      </c>
      <c r="J153" s="38" t="str">
        <f t="shared" si="26"/>
        <v/>
      </c>
      <c r="K153" s="53">
        <f t="shared" si="20"/>
        <v>0</v>
      </c>
      <c r="L153" s="39" t="str">
        <f t="shared" si="21"/>
        <v/>
      </c>
      <c r="M153" s="40" t="str">
        <f t="shared" si="18"/>
        <v/>
      </c>
      <c r="N153" s="40" t="str">
        <f t="shared" si="22"/>
        <v/>
      </c>
      <c r="O153" s="40" t="str">
        <f t="shared" si="23"/>
        <v/>
      </c>
      <c r="P153" s="40" t="str">
        <f t="shared" si="24"/>
        <v/>
      </c>
    </row>
    <row r="154" spans="8:16" ht="12.75" customHeight="1" x14ac:dyDescent="0.2">
      <c r="H154" s="52" t="e">
        <f t="shared" si="19"/>
        <v>#VALUE!</v>
      </c>
      <c r="I154" s="37" t="str">
        <f t="shared" si="25"/>
        <v/>
      </c>
      <c r="J154" s="38" t="str">
        <f t="shared" si="26"/>
        <v/>
      </c>
      <c r="K154" s="53">
        <f t="shared" si="20"/>
        <v>0</v>
      </c>
      <c r="L154" s="39" t="str">
        <f t="shared" si="21"/>
        <v/>
      </c>
      <c r="M154" s="40" t="str">
        <f t="shared" si="18"/>
        <v/>
      </c>
      <c r="N154" s="40" t="str">
        <f t="shared" si="22"/>
        <v/>
      </c>
      <c r="O154" s="40" t="str">
        <f t="shared" si="23"/>
        <v/>
      </c>
      <c r="P154" s="40" t="str">
        <f t="shared" si="24"/>
        <v/>
      </c>
    </row>
    <row r="155" spans="8:16" ht="12.75" customHeight="1" x14ac:dyDescent="0.2">
      <c r="H155" s="52" t="e">
        <f t="shared" si="19"/>
        <v>#VALUE!</v>
      </c>
      <c r="I155" s="37" t="str">
        <f t="shared" si="25"/>
        <v/>
      </c>
      <c r="J155" s="38" t="str">
        <f t="shared" si="26"/>
        <v/>
      </c>
      <c r="K155" s="53">
        <f t="shared" si="20"/>
        <v>0</v>
      </c>
      <c r="L155" s="39" t="str">
        <f t="shared" si="21"/>
        <v/>
      </c>
      <c r="M155" s="40" t="str">
        <f t="shared" si="18"/>
        <v/>
      </c>
      <c r="N155" s="40" t="str">
        <f t="shared" si="22"/>
        <v/>
      </c>
      <c r="O155" s="40" t="str">
        <f t="shared" si="23"/>
        <v/>
      </c>
      <c r="P155" s="40" t="str">
        <f t="shared" si="24"/>
        <v/>
      </c>
    </row>
    <row r="156" spans="8:16" ht="12.75" customHeight="1" x14ac:dyDescent="0.2">
      <c r="H156" s="52" t="e">
        <f t="shared" si="19"/>
        <v>#VALUE!</v>
      </c>
      <c r="I156" s="37" t="str">
        <f t="shared" si="25"/>
        <v/>
      </c>
      <c r="J156" s="38" t="str">
        <f t="shared" si="26"/>
        <v/>
      </c>
      <c r="K156" s="53">
        <f t="shared" si="20"/>
        <v>0</v>
      </c>
      <c r="L156" s="39" t="str">
        <f t="shared" si="21"/>
        <v/>
      </c>
      <c r="M156" s="40" t="str">
        <f t="shared" si="18"/>
        <v/>
      </c>
      <c r="N156" s="40" t="str">
        <f t="shared" si="22"/>
        <v/>
      </c>
      <c r="O156" s="40" t="str">
        <f t="shared" si="23"/>
        <v/>
      </c>
      <c r="P156" s="40" t="str">
        <f t="shared" si="24"/>
        <v/>
      </c>
    </row>
    <row r="157" spans="8:16" ht="12.75" customHeight="1" x14ac:dyDescent="0.2">
      <c r="H157" s="52" t="e">
        <f t="shared" si="19"/>
        <v>#VALUE!</v>
      </c>
      <c r="I157" s="37" t="str">
        <f t="shared" si="25"/>
        <v/>
      </c>
      <c r="J157" s="38" t="str">
        <f t="shared" si="26"/>
        <v/>
      </c>
      <c r="K157" s="53">
        <f t="shared" si="20"/>
        <v>0</v>
      </c>
      <c r="L157" s="39" t="str">
        <f t="shared" si="21"/>
        <v/>
      </c>
      <c r="M157" s="40" t="str">
        <f t="shared" si="18"/>
        <v/>
      </c>
      <c r="N157" s="40" t="str">
        <f t="shared" si="22"/>
        <v/>
      </c>
      <c r="O157" s="40" t="str">
        <f t="shared" si="23"/>
        <v/>
      </c>
      <c r="P157" s="40" t="str">
        <f t="shared" si="24"/>
        <v/>
      </c>
    </row>
    <row r="158" spans="8:16" ht="12.75" customHeight="1" x14ac:dyDescent="0.2">
      <c r="H158" s="52" t="e">
        <f t="shared" si="19"/>
        <v>#VALUE!</v>
      </c>
      <c r="I158" s="37" t="str">
        <f t="shared" si="25"/>
        <v/>
      </c>
      <c r="J158" s="38" t="str">
        <f t="shared" si="26"/>
        <v/>
      </c>
      <c r="K158" s="53">
        <f t="shared" si="20"/>
        <v>0</v>
      </c>
      <c r="L158" s="39" t="str">
        <f t="shared" si="21"/>
        <v/>
      </c>
      <c r="M158" s="40" t="str">
        <f t="shared" si="18"/>
        <v/>
      </c>
      <c r="N158" s="40" t="str">
        <f t="shared" si="22"/>
        <v/>
      </c>
      <c r="O158" s="40" t="str">
        <f t="shared" si="23"/>
        <v/>
      </c>
      <c r="P158" s="40" t="str">
        <f t="shared" si="24"/>
        <v/>
      </c>
    </row>
    <row r="159" spans="8:16" ht="12.75" customHeight="1" x14ac:dyDescent="0.2">
      <c r="H159" s="52" t="e">
        <f t="shared" si="19"/>
        <v>#VALUE!</v>
      </c>
      <c r="I159" s="37" t="str">
        <f t="shared" si="25"/>
        <v/>
      </c>
      <c r="J159" s="38" t="str">
        <f t="shared" si="26"/>
        <v/>
      </c>
      <c r="K159" s="53">
        <f t="shared" si="20"/>
        <v>0</v>
      </c>
      <c r="L159" s="39" t="str">
        <f t="shared" si="21"/>
        <v/>
      </c>
      <c r="M159" s="40" t="str">
        <f t="shared" si="18"/>
        <v/>
      </c>
      <c r="N159" s="40" t="str">
        <f t="shared" si="22"/>
        <v/>
      </c>
      <c r="O159" s="40" t="str">
        <f t="shared" si="23"/>
        <v/>
      </c>
      <c r="P159" s="40" t="str">
        <f t="shared" si="24"/>
        <v/>
      </c>
    </row>
    <row r="160" spans="8:16" ht="12.75" customHeight="1" x14ac:dyDescent="0.2">
      <c r="H160" s="52" t="e">
        <f t="shared" si="19"/>
        <v>#VALUE!</v>
      </c>
      <c r="I160" s="37" t="str">
        <f t="shared" si="25"/>
        <v/>
      </c>
      <c r="J160" s="38" t="str">
        <f t="shared" si="26"/>
        <v/>
      </c>
      <c r="K160" s="53">
        <f t="shared" si="20"/>
        <v>0</v>
      </c>
      <c r="L160" s="39" t="str">
        <f t="shared" si="21"/>
        <v/>
      </c>
      <c r="M160" s="40" t="str">
        <f t="shared" si="18"/>
        <v/>
      </c>
      <c r="N160" s="40" t="str">
        <f t="shared" si="22"/>
        <v/>
      </c>
      <c r="O160" s="40" t="str">
        <f t="shared" si="23"/>
        <v/>
      </c>
      <c r="P160" s="40" t="str">
        <f t="shared" si="24"/>
        <v/>
      </c>
    </row>
    <row r="161" spans="8:16" ht="12.75" customHeight="1" x14ac:dyDescent="0.2">
      <c r="H161" s="52" t="e">
        <f t="shared" si="19"/>
        <v>#VALUE!</v>
      </c>
      <c r="I161" s="37" t="str">
        <f t="shared" si="25"/>
        <v/>
      </c>
      <c r="J161" s="38" t="str">
        <f t="shared" si="26"/>
        <v/>
      </c>
      <c r="K161" s="53">
        <f t="shared" si="20"/>
        <v>0</v>
      </c>
      <c r="L161" s="39" t="str">
        <f t="shared" si="21"/>
        <v/>
      </c>
      <c r="M161" s="40" t="str">
        <f t="shared" si="18"/>
        <v/>
      </c>
      <c r="N161" s="40" t="str">
        <f t="shared" si="22"/>
        <v/>
      </c>
      <c r="O161" s="40" t="str">
        <f t="shared" si="23"/>
        <v/>
      </c>
      <c r="P161" s="40" t="str">
        <f t="shared" si="24"/>
        <v/>
      </c>
    </row>
    <row r="162" spans="8:16" ht="12.75" customHeight="1" x14ac:dyDescent="0.2">
      <c r="H162" s="52" t="e">
        <f t="shared" si="19"/>
        <v>#VALUE!</v>
      </c>
      <c r="I162" s="37" t="str">
        <f t="shared" si="25"/>
        <v/>
      </c>
      <c r="J162" s="38" t="str">
        <f t="shared" si="26"/>
        <v/>
      </c>
      <c r="K162" s="53">
        <f t="shared" si="20"/>
        <v>0</v>
      </c>
      <c r="L162" s="39" t="str">
        <f t="shared" si="21"/>
        <v/>
      </c>
      <c r="M162" s="40" t="str">
        <f t="shared" si="18"/>
        <v/>
      </c>
      <c r="N162" s="40" t="str">
        <f t="shared" si="22"/>
        <v/>
      </c>
      <c r="O162" s="40" t="str">
        <f t="shared" si="23"/>
        <v/>
      </c>
      <c r="P162" s="40" t="str">
        <f t="shared" si="24"/>
        <v/>
      </c>
    </row>
    <row r="163" spans="8:16" ht="12.75" customHeight="1" x14ac:dyDescent="0.2">
      <c r="H163" s="52" t="e">
        <f t="shared" si="19"/>
        <v>#VALUE!</v>
      </c>
      <c r="I163" s="37" t="str">
        <f t="shared" si="25"/>
        <v/>
      </c>
      <c r="J163" s="38" t="str">
        <f t="shared" si="26"/>
        <v/>
      </c>
      <c r="K163" s="53">
        <f t="shared" si="20"/>
        <v>0</v>
      </c>
      <c r="L163" s="39" t="str">
        <f t="shared" si="21"/>
        <v/>
      </c>
      <c r="M163" s="40" t="str">
        <f t="shared" si="18"/>
        <v/>
      </c>
      <c r="N163" s="40" t="str">
        <f t="shared" si="22"/>
        <v/>
      </c>
      <c r="O163" s="40" t="str">
        <f t="shared" si="23"/>
        <v/>
      </c>
      <c r="P163" s="40" t="str">
        <f t="shared" si="24"/>
        <v/>
      </c>
    </row>
    <row r="164" spans="8:16" ht="12.75" customHeight="1" x14ac:dyDescent="0.2">
      <c r="H164" s="52" t="e">
        <f t="shared" si="19"/>
        <v>#VALUE!</v>
      </c>
      <c r="I164" s="37" t="str">
        <f t="shared" si="25"/>
        <v/>
      </c>
      <c r="J164" s="38" t="str">
        <f t="shared" si="26"/>
        <v/>
      </c>
      <c r="K164" s="53">
        <f t="shared" si="20"/>
        <v>0</v>
      </c>
      <c r="L164" s="39" t="str">
        <f t="shared" si="21"/>
        <v/>
      </c>
      <c r="M164" s="40" t="str">
        <f t="shared" si="18"/>
        <v/>
      </c>
      <c r="N164" s="40" t="str">
        <f t="shared" si="22"/>
        <v/>
      </c>
      <c r="O164" s="40" t="str">
        <f t="shared" si="23"/>
        <v/>
      </c>
      <c r="P164" s="40" t="str">
        <f t="shared" si="24"/>
        <v/>
      </c>
    </row>
    <row r="165" spans="8:16" ht="12.75" customHeight="1" x14ac:dyDescent="0.2">
      <c r="H165" s="52" t="e">
        <f t="shared" si="19"/>
        <v>#VALUE!</v>
      </c>
      <c r="I165" s="37" t="str">
        <f t="shared" si="25"/>
        <v/>
      </c>
      <c r="J165" s="38" t="str">
        <f t="shared" si="26"/>
        <v/>
      </c>
      <c r="K165" s="53">
        <f t="shared" si="20"/>
        <v>0</v>
      </c>
      <c r="L165" s="39" t="str">
        <f t="shared" si="21"/>
        <v/>
      </c>
      <c r="M165" s="40" t="str">
        <f t="shared" si="18"/>
        <v/>
      </c>
      <c r="N165" s="40" t="str">
        <f t="shared" si="22"/>
        <v/>
      </c>
      <c r="O165" s="40" t="str">
        <f t="shared" si="23"/>
        <v/>
      </c>
      <c r="P165" s="40" t="str">
        <f t="shared" si="24"/>
        <v/>
      </c>
    </row>
    <row r="166" spans="8:16" ht="12.75" customHeight="1" x14ac:dyDescent="0.2">
      <c r="H166" s="52" t="e">
        <f t="shared" si="19"/>
        <v>#VALUE!</v>
      </c>
      <c r="I166" s="37" t="str">
        <f t="shared" si="25"/>
        <v/>
      </c>
      <c r="J166" s="38" t="str">
        <f t="shared" si="26"/>
        <v/>
      </c>
      <c r="K166" s="53">
        <f t="shared" si="20"/>
        <v>0</v>
      </c>
      <c r="L166" s="39" t="str">
        <f t="shared" si="21"/>
        <v/>
      </c>
      <c r="M166" s="40" t="str">
        <f t="shared" si="18"/>
        <v/>
      </c>
      <c r="N166" s="40" t="str">
        <f t="shared" si="22"/>
        <v/>
      </c>
      <c r="O166" s="40" t="str">
        <f t="shared" si="23"/>
        <v/>
      </c>
      <c r="P166" s="40" t="str">
        <f t="shared" si="24"/>
        <v/>
      </c>
    </row>
    <row r="167" spans="8:16" ht="12.75" customHeight="1" x14ac:dyDescent="0.2">
      <c r="H167" s="52" t="e">
        <f t="shared" si="19"/>
        <v>#VALUE!</v>
      </c>
      <c r="I167" s="37" t="str">
        <f t="shared" si="25"/>
        <v/>
      </c>
      <c r="J167" s="38" t="str">
        <f t="shared" si="26"/>
        <v/>
      </c>
      <c r="K167" s="53">
        <f t="shared" si="20"/>
        <v>0</v>
      </c>
      <c r="L167" s="39" t="str">
        <f t="shared" si="21"/>
        <v/>
      </c>
      <c r="M167" s="40" t="str">
        <f t="shared" si="18"/>
        <v/>
      </c>
      <c r="N167" s="40" t="str">
        <f t="shared" si="22"/>
        <v/>
      </c>
      <c r="O167" s="40" t="str">
        <f t="shared" si="23"/>
        <v/>
      </c>
      <c r="P167" s="40" t="str">
        <f t="shared" si="24"/>
        <v/>
      </c>
    </row>
    <row r="168" spans="8:16" ht="12.75" customHeight="1" x14ac:dyDescent="0.2">
      <c r="H168" s="52" t="e">
        <f t="shared" si="19"/>
        <v>#VALUE!</v>
      </c>
      <c r="I168" s="37" t="str">
        <f t="shared" si="25"/>
        <v/>
      </c>
      <c r="J168" s="38" t="str">
        <f t="shared" si="26"/>
        <v/>
      </c>
      <c r="K168" s="53">
        <f t="shared" si="20"/>
        <v>0</v>
      </c>
      <c r="L168" s="39" t="str">
        <f t="shared" si="21"/>
        <v/>
      </c>
      <c r="M168" s="40" t="str">
        <f t="shared" si="18"/>
        <v/>
      </c>
      <c r="N168" s="40" t="str">
        <f t="shared" si="22"/>
        <v/>
      </c>
      <c r="O168" s="40" t="str">
        <f t="shared" si="23"/>
        <v/>
      </c>
      <c r="P168" s="40" t="str">
        <f t="shared" si="24"/>
        <v/>
      </c>
    </row>
    <row r="169" spans="8:16" ht="12.75" customHeight="1" x14ac:dyDescent="0.2">
      <c r="H169" s="52" t="e">
        <f t="shared" si="19"/>
        <v>#VALUE!</v>
      </c>
      <c r="I169" s="37" t="str">
        <f t="shared" si="25"/>
        <v/>
      </c>
      <c r="J169" s="38" t="str">
        <f t="shared" si="26"/>
        <v/>
      </c>
      <c r="K169" s="53">
        <f t="shared" si="20"/>
        <v>0</v>
      </c>
      <c r="L169" s="39" t="str">
        <f t="shared" si="21"/>
        <v/>
      </c>
      <c r="M169" s="40" t="str">
        <f t="shared" si="18"/>
        <v/>
      </c>
      <c r="N169" s="40" t="str">
        <f t="shared" si="22"/>
        <v/>
      </c>
      <c r="O169" s="40" t="str">
        <f t="shared" si="23"/>
        <v/>
      </c>
      <c r="P169" s="40" t="str">
        <f t="shared" si="24"/>
        <v/>
      </c>
    </row>
    <row r="170" spans="8:16" ht="12.75" customHeight="1" x14ac:dyDescent="0.2">
      <c r="H170" s="52" t="e">
        <f t="shared" si="19"/>
        <v>#VALUE!</v>
      </c>
      <c r="I170" s="37" t="str">
        <f t="shared" si="25"/>
        <v/>
      </c>
      <c r="J170" s="38" t="str">
        <f t="shared" si="26"/>
        <v/>
      </c>
      <c r="K170" s="53">
        <f t="shared" si="20"/>
        <v>0</v>
      </c>
      <c r="L170" s="39" t="str">
        <f t="shared" si="21"/>
        <v/>
      </c>
      <c r="M170" s="40" t="str">
        <f t="shared" si="18"/>
        <v/>
      </c>
      <c r="N170" s="40" t="str">
        <f t="shared" si="22"/>
        <v/>
      </c>
      <c r="O170" s="40" t="str">
        <f t="shared" si="23"/>
        <v/>
      </c>
      <c r="P170" s="40" t="str">
        <f t="shared" si="24"/>
        <v/>
      </c>
    </row>
    <row r="171" spans="8:16" ht="12.75" customHeight="1" x14ac:dyDescent="0.2">
      <c r="H171" s="52" t="e">
        <f t="shared" si="19"/>
        <v>#VALUE!</v>
      </c>
      <c r="I171" s="37" t="str">
        <f t="shared" si="25"/>
        <v/>
      </c>
      <c r="J171" s="38" t="str">
        <f t="shared" si="26"/>
        <v/>
      </c>
      <c r="K171" s="53">
        <f t="shared" si="20"/>
        <v>0</v>
      </c>
      <c r="L171" s="39" t="str">
        <f t="shared" si="21"/>
        <v/>
      </c>
      <c r="M171" s="40" t="str">
        <f t="shared" si="18"/>
        <v/>
      </c>
      <c r="N171" s="40" t="str">
        <f t="shared" si="22"/>
        <v/>
      </c>
      <c r="O171" s="40" t="str">
        <f t="shared" si="23"/>
        <v/>
      </c>
      <c r="P171" s="40" t="str">
        <f t="shared" si="24"/>
        <v/>
      </c>
    </row>
    <row r="172" spans="8:16" ht="12.75" customHeight="1" x14ac:dyDescent="0.2">
      <c r="H172" s="52" t="e">
        <f t="shared" si="19"/>
        <v>#VALUE!</v>
      </c>
      <c r="I172" s="37" t="str">
        <f t="shared" si="25"/>
        <v/>
      </c>
      <c r="J172" s="38" t="str">
        <f t="shared" si="26"/>
        <v/>
      </c>
      <c r="K172" s="53">
        <f t="shared" si="20"/>
        <v>0</v>
      </c>
      <c r="L172" s="39" t="str">
        <f t="shared" si="21"/>
        <v/>
      </c>
      <c r="M172" s="40" t="str">
        <f t="shared" si="18"/>
        <v/>
      </c>
      <c r="N172" s="40" t="str">
        <f t="shared" si="22"/>
        <v/>
      </c>
      <c r="O172" s="40" t="str">
        <f t="shared" si="23"/>
        <v/>
      </c>
      <c r="P172" s="40" t="str">
        <f t="shared" si="24"/>
        <v/>
      </c>
    </row>
    <row r="173" spans="8:16" ht="12.75" customHeight="1" x14ac:dyDescent="0.2">
      <c r="H173" s="52" t="e">
        <f t="shared" si="19"/>
        <v>#VALUE!</v>
      </c>
      <c r="I173" s="37" t="str">
        <f t="shared" si="25"/>
        <v/>
      </c>
      <c r="J173" s="38" t="str">
        <f t="shared" si="26"/>
        <v/>
      </c>
      <c r="K173" s="53">
        <f t="shared" si="20"/>
        <v>0</v>
      </c>
      <c r="L173" s="39" t="str">
        <f t="shared" si="21"/>
        <v/>
      </c>
      <c r="M173" s="40" t="str">
        <f t="shared" si="18"/>
        <v/>
      </c>
      <c r="N173" s="40" t="str">
        <f t="shared" si="22"/>
        <v/>
      </c>
      <c r="O173" s="40" t="str">
        <f t="shared" si="23"/>
        <v/>
      </c>
      <c r="P173" s="40" t="str">
        <f t="shared" si="24"/>
        <v/>
      </c>
    </row>
    <row r="174" spans="8:16" ht="12.75" customHeight="1" x14ac:dyDescent="0.2">
      <c r="H174" s="52" t="e">
        <f t="shared" si="19"/>
        <v>#VALUE!</v>
      </c>
      <c r="I174" s="37" t="str">
        <f t="shared" si="25"/>
        <v/>
      </c>
      <c r="J174" s="38" t="str">
        <f t="shared" si="26"/>
        <v/>
      </c>
      <c r="K174" s="53">
        <f t="shared" si="20"/>
        <v>0</v>
      </c>
      <c r="L174" s="39" t="str">
        <f t="shared" si="21"/>
        <v/>
      </c>
      <c r="M174" s="40" t="str">
        <f t="shared" si="18"/>
        <v/>
      </c>
      <c r="N174" s="40" t="str">
        <f t="shared" si="22"/>
        <v/>
      </c>
      <c r="O174" s="40" t="str">
        <f t="shared" si="23"/>
        <v/>
      </c>
      <c r="P174" s="40" t="str">
        <f t="shared" si="24"/>
        <v/>
      </c>
    </row>
    <row r="175" spans="8:16" ht="12.75" customHeight="1" x14ac:dyDescent="0.2">
      <c r="H175" s="52" t="e">
        <f t="shared" si="19"/>
        <v>#VALUE!</v>
      </c>
      <c r="I175" s="37" t="str">
        <f t="shared" si="25"/>
        <v/>
      </c>
      <c r="J175" s="38" t="str">
        <f t="shared" si="26"/>
        <v/>
      </c>
      <c r="K175" s="53">
        <f t="shared" si="20"/>
        <v>0</v>
      </c>
      <c r="L175" s="39" t="str">
        <f t="shared" si="21"/>
        <v/>
      </c>
      <c r="M175" s="40" t="str">
        <f t="shared" si="18"/>
        <v/>
      </c>
      <c r="N175" s="40" t="str">
        <f t="shared" si="22"/>
        <v/>
      </c>
      <c r="O175" s="40" t="str">
        <f t="shared" si="23"/>
        <v/>
      </c>
      <c r="P175" s="40" t="str">
        <f t="shared" si="24"/>
        <v/>
      </c>
    </row>
    <row r="176" spans="8:16" ht="12.75" customHeight="1" x14ac:dyDescent="0.2">
      <c r="H176" s="52" t="e">
        <f t="shared" si="19"/>
        <v>#VALUE!</v>
      </c>
      <c r="I176" s="37" t="str">
        <f t="shared" si="25"/>
        <v/>
      </c>
      <c r="J176" s="38" t="str">
        <f t="shared" si="26"/>
        <v/>
      </c>
      <c r="K176" s="53">
        <f t="shared" si="20"/>
        <v>0</v>
      </c>
      <c r="L176" s="39" t="str">
        <f t="shared" si="21"/>
        <v/>
      </c>
      <c r="M176" s="40" t="str">
        <f t="shared" si="18"/>
        <v/>
      </c>
      <c r="N176" s="40" t="str">
        <f t="shared" si="22"/>
        <v/>
      </c>
      <c r="O176" s="40" t="str">
        <f t="shared" si="23"/>
        <v/>
      </c>
      <c r="P176" s="40" t="str">
        <f t="shared" si="24"/>
        <v/>
      </c>
    </row>
    <row r="177" spans="8:16" ht="12.75" customHeight="1" x14ac:dyDescent="0.2">
      <c r="H177" s="52" t="e">
        <f t="shared" si="19"/>
        <v>#VALUE!</v>
      </c>
      <c r="I177" s="37" t="str">
        <f t="shared" si="25"/>
        <v/>
      </c>
      <c r="J177" s="38" t="str">
        <f t="shared" si="26"/>
        <v/>
      </c>
      <c r="K177" s="53">
        <f t="shared" si="20"/>
        <v>0</v>
      </c>
      <c r="L177" s="39" t="str">
        <f t="shared" si="21"/>
        <v/>
      </c>
      <c r="M177" s="40" t="str">
        <f t="shared" si="18"/>
        <v/>
      </c>
      <c r="N177" s="40" t="str">
        <f t="shared" si="22"/>
        <v/>
      </c>
      <c r="O177" s="40" t="str">
        <f t="shared" si="23"/>
        <v/>
      </c>
      <c r="P177" s="40" t="str">
        <f t="shared" si="24"/>
        <v/>
      </c>
    </row>
    <row r="178" spans="8:16" ht="12.75" customHeight="1" x14ac:dyDescent="0.2">
      <c r="H178" s="52" t="e">
        <f t="shared" si="19"/>
        <v>#VALUE!</v>
      </c>
      <c r="I178" s="37" t="str">
        <f t="shared" si="25"/>
        <v/>
      </c>
      <c r="J178" s="38" t="str">
        <f t="shared" si="26"/>
        <v/>
      </c>
      <c r="K178" s="53">
        <f t="shared" si="20"/>
        <v>0</v>
      </c>
      <c r="L178" s="39" t="str">
        <f t="shared" si="21"/>
        <v/>
      </c>
      <c r="M178" s="40" t="str">
        <f t="shared" si="18"/>
        <v/>
      </c>
      <c r="N178" s="40" t="str">
        <f t="shared" si="22"/>
        <v/>
      </c>
      <c r="O178" s="40" t="str">
        <f t="shared" si="23"/>
        <v/>
      </c>
      <c r="P178" s="40" t="str">
        <f t="shared" si="24"/>
        <v/>
      </c>
    </row>
    <row r="179" spans="8:16" ht="12.75" customHeight="1" x14ac:dyDescent="0.2">
      <c r="H179" s="52" t="e">
        <f t="shared" si="19"/>
        <v>#VALUE!</v>
      </c>
      <c r="I179" s="37" t="str">
        <f t="shared" si="25"/>
        <v/>
      </c>
      <c r="J179" s="38" t="str">
        <f t="shared" si="26"/>
        <v/>
      </c>
      <c r="K179" s="53">
        <f t="shared" si="20"/>
        <v>0</v>
      </c>
      <c r="L179" s="39" t="str">
        <f t="shared" si="21"/>
        <v/>
      </c>
      <c r="M179" s="40" t="str">
        <f t="shared" si="18"/>
        <v/>
      </c>
      <c r="N179" s="40" t="str">
        <f t="shared" si="22"/>
        <v/>
      </c>
      <c r="O179" s="40" t="str">
        <f t="shared" si="23"/>
        <v/>
      </c>
      <c r="P179" s="40" t="str">
        <f t="shared" si="24"/>
        <v/>
      </c>
    </row>
    <row r="180" spans="8:16" ht="12.75" customHeight="1" x14ac:dyDescent="0.2">
      <c r="H180" s="52" t="e">
        <f t="shared" si="19"/>
        <v>#VALUE!</v>
      </c>
      <c r="I180" s="37" t="str">
        <f t="shared" si="25"/>
        <v/>
      </c>
      <c r="J180" s="38" t="str">
        <f t="shared" si="26"/>
        <v/>
      </c>
      <c r="K180" s="53">
        <f t="shared" si="20"/>
        <v>0</v>
      </c>
      <c r="L180" s="39" t="str">
        <f t="shared" si="21"/>
        <v/>
      </c>
      <c r="M180" s="40" t="str">
        <f t="shared" si="18"/>
        <v/>
      </c>
      <c r="N180" s="40" t="str">
        <f t="shared" si="22"/>
        <v/>
      </c>
      <c r="O180" s="40" t="str">
        <f t="shared" si="23"/>
        <v/>
      </c>
      <c r="P180" s="40" t="str">
        <f t="shared" si="24"/>
        <v/>
      </c>
    </row>
    <row r="181" spans="8:16" ht="12.75" customHeight="1" x14ac:dyDescent="0.2">
      <c r="H181" s="52" t="e">
        <f t="shared" si="19"/>
        <v>#VALUE!</v>
      </c>
      <c r="I181" s="37" t="str">
        <f t="shared" si="25"/>
        <v/>
      </c>
      <c r="J181" s="38" t="str">
        <f t="shared" si="26"/>
        <v/>
      </c>
      <c r="K181" s="53">
        <f t="shared" si="20"/>
        <v>0</v>
      </c>
      <c r="L181" s="39" t="str">
        <f t="shared" si="21"/>
        <v/>
      </c>
      <c r="M181" s="40" t="str">
        <f t="shared" si="18"/>
        <v/>
      </c>
      <c r="N181" s="40" t="str">
        <f t="shared" si="22"/>
        <v/>
      </c>
      <c r="O181" s="40" t="str">
        <f t="shared" si="23"/>
        <v/>
      </c>
      <c r="P181" s="40" t="str">
        <f t="shared" si="24"/>
        <v/>
      </c>
    </row>
    <row r="182" spans="8:16" ht="12.75" customHeight="1" x14ac:dyDescent="0.2">
      <c r="H182" s="52" t="e">
        <f t="shared" si="19"/>
        <v>#VALUE!</v>
      </c>
      <c r="I182" s="37" t="str">
        <f t="shared" si="25"/>
        <v/>
      </c>
      <c r="J182" s="38" t="str">
        <f t="shared" si="26"/>
        <v/>
      </c>
      <c r="K182" s="53">
        <f t="shared" si="20"/>
        <v>0</v>
      </c>
      <c r="L182" s="39" t="str">
        <f t="shared" si="21"/>
        <v/>
      </c>
      <c r="M182" s="40" t="str">
        <f t="shared" si="18"/>
        <v/>
      </c>
      <c r="N182" s="40" t="str">
        <f t="shared" si="22"/>
        <v/>
      </c>
      <c r="O182" s="40" t="str">
        <f t="shared" si="23"/>
        <v/>
      </c>
      <c r="P182" s="40" t="str">
        <f t="shared" si="24"/>
        <v/>
      </c>
    </row>
    <row r="183" spans="8:16" ht="12.75" customHeight="1" x14ac:dyDescent="0.2">
      <c r="H183" s="52" t="e">
        <f t="shared" si="19"/>
        <v>#VALUE!</v>
      </c>
      <c r="I183" s="37" t="str">
        <f t="shared" si="25"/>
        <v/>
      </c>
      <c r="J183" s="38" t="str">
        <f t="shared" si="26"/>
        <v/>
      </c>
      <c r="K183" s="53">
        <f t="shared" si="20"/>
        <v>0</v>
      </c>
      <c r="L183" s="39" t="str">
        <f t="shared" si="21"/>
        <v/>
      </c>
      <c r="M183" s="40" t="str">
        <f t="shared" si="18"/>
        <v/>
      </c>
      <c r="N183" s="40" t="str">
        <f t="shared" si="22"/>
        <v/>
      </c>
      <c r="O183" s="40" t="str">
        <f t="shared" si="23"/>
        <v/>
      </c>
      <c r="P183" s="40" t="str">
        <f t="shared" si="24"/>
        <v/>
      </c>
    </row>
    <row r="184" spans="8:16" ht="12.75" customHeight="1" x14ac:dyDescent="0.2">
      <c r="H184" s="52" t="e">
        <f t="shared" si="19"/>
        <v>#VALUE!</v>
      </c>
      <c r="I184" s="37" t="str">
        <f t="shared" si="25"/>
        <v/>
      </c>
      <c r="J184" s="38" t="str">
        <f t="shared" si="26"/>
        <v/>
      </c>
      <c r="K184" s="53">
        <f t="shared" si="20"/>
        <v>0</v>
      </c>
      <c r="L184" s="39" t="str">
        <f t="shared" si="21"/>
        <v/>
      </c>
      <c r="M184" s="40" t="str">
        <f t="shared" si="18"/>
        <v/>
      </c>
      <c r="N184" s="40" t="str">
        <f t="shared" si="22"/>
        <v/>
      </c>
      <c r="O184" s="40" t="str">
        <f t="shared" si="23"/>
        <v/>
      </c>
      <c r="P184" s="40" t="str">
        <f t="shared" si="24"/>
        <v/>
      </c>
    </row>
    <row r="185" spans="8:16" ht="12.75" customHeight="1" x14ac:dyDescent="0.2">
      <c r="H185" s="52" t="e">
        <f t="shared" si="19"/>
        <v>#VALUE!</v>
      </c>
      <c r="I185" s="37" t="str">
        <f t="shared" si="25"/>
        <v/>
      </c>
      <c r="J185" s="38" t="str">
        <f t="shared" si="26"/>
        <v/>
      </c>
      <c r="K185" s="53">
        <f t="shared" si="20"/>
        <v>0</v>
      </c>
      <c r="L185" s="39" t="str">
        <f t="shared" si="21"/>
        <v/>
      </c>
      <c r="M185" s="40" t="str">
        <f t="shared" si="18"/>
        <v/>
      </c>
      <c r="N185" s="40" t="str">
        <f t="shared" si="22"/>
        <v/>
      </c>
      <c r="O185" s="40" t="str">
        <f t="shared" si="23"/>
        <v/>
      </c>
      <c r="P185" s="40" t="str">
        <f t="shared" si="24"/>
        <v/>
      </c>
    </row>
    <row r="186" spans="8:16" ht="12.75" customHeight="1" x14ac:dyDescent="0.2">
      <c r="H186" s="52" t="e">
        <f t="shared" si="19"/>
        <v>#VALUE!</v>
      </c>
      <c r="I186" s="37" t="str">
        <f t="shared" si="25"/>
        <v/>
      </c>
      <c r="J186" s="38" t="str">
        <f t="shared" si="26"/>
        <v/>
      </c>
      <c r="K186" s="53">
        <f t="shared" si="20"/>
        <v>0</v>
      </c>
      <c r="L186" s="39" t="str">
        <f t="shared" si="21"/>
        <v/>
      </c>
      <c r="M186" s="40" t="str">
        <f t="shared" si="18"/>
        <v/>
      </c>
      <c r="N186" s="40" t="str">
        <f t="shared" si="22"/>
        <v/>
      </c>
      <c r="O186" s="40" t="str">
        <f t="shared" si="23"/>
        <v/>
      </c>
      <c r="P186" s="40" t="str">
        <f t="shared" si="24"/>
        <v/>
      </c>
    </row>
    <row r="187" spans="8:16" ht="12.75" customHeight="1" x14ac:dyDescent="0.2">
      <c r="H187" s="52" t="e">
        <f t="shared" si="19"/>
        <v>#VALUE!</v>
      </c>
      <c r="I187" s="37" t="str">
        <f t="shared" si="25"/>
        <v/>
      </c>
      <c r="J187" s="38" t="str">
        <f t="shared" si="26"/>
        <v/>
      </c>
      <c r="K187" s="53">
        <f t="shared" si="20"/>
        <v>0</v>
      </c>
      <c r="L187" s="39" t="str">
        <f t="shared" si="21"/>
        <v/>
      </c>
      <c r="M187" s="40" t="str">
        <f t="shared" si="18"/>
        <v/>
      </c>
      <c r="N187" s="40" t="str">
        <f t="shared" si="22"/>
        <v/>
      </c>
      <c r="O187" s="40" t="str">
        <f t="shared" si="23"/>
        <v/>
      </c>
      <c r="P187" s="40" t="str">
        <f t="shared" si="24"/>
        <v/>
      </c>
    </row>
    <row r="188" spans="8:16" ht="12.75" customHeight="1" x14ac:dyDescent="0.2">
      <c r="H188" s="52" t="e">
        <f t="shared" si="19"/>
        <v>#VALUE!</v>
      </c>
      <c r="I188" s="37" t="str">
        <f t="shared" si="25"/>
        <v/>
      </c>
      <c r="J188" s="38" t="str">
        <f t="shared" si="26"/>
        <v/>
      </c>
      <c r="K188" s="53">
        <f t="shared" si="20"/>
        <v>0</v>
      </c>
      <c r="L188" s="39" t="str">
        <f t="shared" si="21"/>
        <v/>
      </c>
      <c r="M188" s="40" t="str">
        <f t="shared" si="18"/>
        <v/>
      </c>
      <c r="N188" s="40" t="str">
        <f t="shared" si="22"/>
        <v/>
      </c>
      <c r="O188" s="40" t="str">
        <f t="shared" si="23"/>
        <v/>
      </c>
      <c r="P188" s="40" t="str">
        <f t="shared" si="24"/>
        <v/>
      </c>
    </row>
    <row r="189" spans="8:16" ht="12.75" customHeight="1" x14ac:dyDescent="0.2">
      <c r="H189" s="52" t="e">
        <f t="shared" si="19"/>
        <v>#VALUE!</v>
      </c>
      <c r="I189" s="37" t="str">
        <f t="shared" si="25"/>
        <v/>
      </c>
      <c r="J189" s="38" t="str">
        <f t="shared" si="26"/>
        <v/>
      </c>
      <c r="K189" s="53">
        <f t="shared" si="20"/>
        <v>0</v>
      </c>
      <c r="L189" s="39" t="str">
        <f t="shared" si="21"/>
        <v/>
      </c>
      <c r="M189" s="40" t="str">
        <f t="shared" si="18"/>
        <v/>
      </c>
      <c r="N189" s="40" t="str">
        <f t="shared" si="22"/>
        <v/>
      </c>
      <c r="O189" s="40" t="str">
        <f t="shared" si="23"/>
        <v/>
      </c>
      <c r="P189" s="40" t="str">
        <f t="shared" si="24"/>
        <v/>
      </c>
    </row>
    <row r="190" spans="8:16" ht="12.75" customHeight="1" x14ac:dyDescent="0.2">
      <c r="H190" s="52" t="e">
        <f t="shared" si="19"/>
        <v>#VALUE!</v>
      </c>
      <c r="I190" s="37" t="str">
        <f t="shared" si="25"/>
        <v/>
      </c>
      <c r="J190" s="38" t="str">
        <f t="shared" si="26"/>
        <v/>
      </c>
      <c r="K190" s="53">
        <f t="shared" si="20"/>
        <v>0</v>
      </c>
      <c r="L190" s="39" t="str">
        <f t="shared" si="21"/>
        <v/>
      </c>
      <c r="M190" s="40" t="str">
        <f t="shared" si="18"/>
        <v/>
      </c>
      <c r="N190" s="40" t="str">
        <f t="shared" si="22"/>
        <v/>
      </c>
      <c r="O190" s="40" t="str">
        <f t="shared" si="23"/>
        <v/>
      </c>
      <c r="P190" s="40" t="str">
        <f t="shared" si="24"/>
        <v/>
      </c>
    </row>
    <row r="191" spans="8:16" ht="12.75" customHeight="1" x14ac:dyDescent="0.2">
      <c r="H191" s="52" t="e">
        <f t="shared" si="19"/>
        <v>#VALUE!</v>
      </c>
      <c r="I191" s="37" t="str">
        <f t="shared" si="25"/>
        <v/>
      </c>
      <c r="J191" s="38" t="str">
        <f t="shared" si="26"/>
        <v/>
      </c>
      <c r="K191" s="53">
        <f t="shared" si="20"/>
        <v>0</v>
      </c>
      <c r="L191" s="39" t="str">
        <f t="shared" si="21"/>
        <v/>
      </c>
      <c r="M191" s="40" t="str">
        <f t="shared" si="18"/>
        <v/>
      </c>
      <c r="N191" s="40" t="str">
        <f t="shared" si="22"/>
        <v/>
      </c>
      <c r="O191" s="40" t="str">
        <f t="shared" si="23"/>
        <v/>
      </c>
      <c r="P191" s="40" t="str">
        <f t="shared" si="24"/>
        <v/>
      </c>
    </row>
    <row r="192" spans="8:16" ht="12.75" customHeight="1" x14ac:dyDescent="0.2">
      <c r="H192" s="52" t="e">
        <f t="shared" si="19"/>
        <v>#VALUE!</v>
      </c>
      <c r="I192" s="37" t="str">
        <f t="shared" si="25"/>
        <v/>
      </c>
      <c r="J192" s="38" t="str">
        <f t="shared" si="26"/>
        <v/>
      </c>
      <c r="K192" s="53">
        <f t="shared" si="20"/>
        <v>0</v>
      </c>
      <c r="L192" s="39" t="str">
        <f t="shared" si="21"/>
        <v/>
      </c>
      <c r="M192" s="40" t="str">
        <f t="shared" si="18"/>
        <v/>
      </c>
      <c r="N192" s="40" t="str">
        <f t="shared" si="22"/>
        <v/>
      </c>
      <c r="O192" s="40" t="str">
        <f t="shared" si="23"/>
        <v/>
      </c>
      <c r="P192" s="40" t="str">
        <f t="shared" si="24"/>
        <v/>
      </c>
    </row>
    <row r="193" spans="8:16" ht="12.75" customHeight="1" x14ac:dyDescent="0.2">
      <c r="H193" s="52" t="e">
        <f t="shared" si="19"/>
        <v>#VALUE!</v>
      </c>
      <c r="I193" s="37" t="str">
        <f t="shared" si="25"/>
        <v/>
      </c>
      <c r="J193" s="38" t="str">
        <f t="shared" si="26"/>
        <v/>
      </c>
      <c r="K193" s="53">
        <f t="shared" si="20"/>
        <v>0</v>
      </c>
      <c r="L193" s="39" t="str">
        <f t="shared" si="21"/>
        <v/>
      </c>
      <c r="M193" s="40" t="str">
        <f t="shared" si="18"/>
        <v/>
      </c>
      <c r="N193" s="40" t="str">
        <f t="shared" si="22"/>
        <v/>
      </c>
      <c r="O193" s="40" t="str">
        <f t="shared" si="23"/>
        <v/>
      </c>
      <c r="P193" s="40" t="str">
        <f t="shared" si="24"/>
        <v/>
      </c>
    </row>
    <row r="194" spans="8:16" ht="12.75" customHeight="1" x14ac:dyDescent="0.2">
      <c r="H194" s="52" t="e">
        <f t="shared" si="19"/>
        <v>#VALUE!</v>
      </c>
      <c r="I194" s="37" t="str">
        <f t="shared" si="25"/>
        <v/>
      </c>
      <c r="J194" s="38" t="str">
        <f t="shared" si="26"/>
        <v/>
      </c>
      <c r="K194" s="53">
        <f t="shared" si="20"/>
        <v>0</v>
      </c>
      <c r="L194" s="39" t="str">
        <f t="shared" si="21"/>
        <v/>
      </c>
      <c r="M194" s="40" t="str">
        <f t="shared" si="18"/>
        <v/>
      </c>
      <c r="N194" s="40" t="str">
        <f t="shared" si="22"/>
        <v/>
      </c>
      <c r="O194" s="40" t="str">
        <f t="shared" si="23"/>
        <v/>
      </c>
      <c r="P194" s="40" t="str">
        <f t="shared" si="24"/>
        <v/>
      </c>
    </row>
    <row r="195" spans="8:16" ht="12.75" customHeight="1" x14ac:dyDescent="0.2">
      <c r="H195" s="52" t="e">
        <f t="shared" si="19"/>
        <v>#VALUE!</v>
      </c>
      <c r="I195" s="37" t="str">
        <f t="shared" si="25"/>
        <v/>
      </c>
      <c r="J195" s="38" t="str">
        <f t="shared" si="26"/>
        <v/>
      </c>
      <c r="K195" s="53">
        <f t="shared" si="20"/>
        <v>0</v>
      </c>
      <c r="L195" s="39" t="str">
        <f t="shared" si="21"/>
        <v/>
      </c>
      <c r="M195" s="40" t="str">
        <f t="shared" si="18"/>
        <v/>
      </c>
      <c r="N195" s="40" t="str">
        <f t="shared" si="22"/>
        <v/>
      </c>
      <c r="O195" s="40" t="str">
        <f t="shared" si="23"/>
        <v/>
      </c>
      <c r="P195" s="40" t="str">
        <f t="shared" si="24"/>
        <v/>
      </c>
    </row>
    <row r="196" spans="8:16" ht="12.75" customHeight="1" x14ac:dyDescent="0.2">
      <c r="H196" s="52" t="e">
        <f t="shared" si="19"/>
        <v>#VALUE!</v>
      </c>
      <c r="I196" s="37" t="str">
        <f t="shared" si="25"/>
        <v/>
      </c>
      <c r="J196" s="38" t="str">
        <f t="shared" si="26"/>
        <v/>
      </c>
      <c r="K196" s="53">
        <f t="shared" si="20"/>
        <v>0</v>
      </c>
      <c r="L196" s="39" t="str">
        <f t="shared" si="21"/>
        <v/>
      </c>
      <c r="M196" s="40" t="str">
        <f t="shared" si="18"/>
        <v/>
      </c>
      <c r="N196" s="40" t="str">
        <f t="shared" si="22"/>
        <v/>
      </c>
      <c r="O196" s="40" t="str">
        <f t="shared" si="23"/>
        <v/>
      </c>
      <c r="P196" s="40" t="str">
        <f t="shared" si="24"/>
        <v/>
      </c>
    </row>
    <row r="197" spans="8:16" ht="12.75" customHeight="1" x14ac:dyDescent="0.2">
      <c r="H197" s="52" t="e">
        <f t="shared" si="19"/>
        <v>#VALUE!</v>
      </c>
      <c r="I197" s="37" t="str">
        <f t="shared" si="25"/>
        <v/>
      </c>
      <c r="J197" s="38" t="str">
        <f t="shared" si="26"/>
        <v/>
      </c>
      <c r="K197" s="53">
        <f t="shared" si="20"/>
        <v>0</v>
      </c>
      <c r="L197" s="39" t="str">
        <f t="shared" si="21"/>
        <v/>
      </c>
      <c r="M197" s="40" t="str">
        <f t="shared" si="18"/>
        <v/>
      </c>
      <c r="N197" s="40" t="str">
        <f t="shared" si="22"/>
        <v/>
      </c>
      <c r="O197" s="40" t="str">
        <f t="shared" si="23"/>
        <v/>
      </c>
      <c r="P197" s="40" t="str">
        <f t="shared" si="24"/>
        <v/>
      </c>
    </row>
    <row r="198" spans="8:16" ht="12.75" customHeight="1" x14ac:dyDescent="0.2">
      <c r="H198" s="52" t="e">
        <f t="shared" si="19"/>
        <v>#VALUE!</v>
      </c>
      <c r="I198" s="37" t="str">
        <f t="shared" si="25"/>
        <v/>
      </c>
      <c r="J198" s="38" t="str">
        <f t="shared" si="26"/>
        <v/>
      </c>
      <c r="K198" s="53">
        <f t="shared" si="20"/>
        <v>0</v>
      </c>
      <c r="L198" s="39" t="str">
        <f t="shared" si="21"/>
        <v/>
      </c>
      <c r="M198" s="40" t="str">
        <f t="shared" si="18"/>
        <v/>
      </c>
      <c r="N198" s="40" t="str">
        <f t="shared" si="22"/>
        <v/>
      </c>
      <c r="O198" s="40" t="str">
        <f t="shared" si="23"/>
        <v/>
      </c>
      <c r="P198" s="40" t="str">
        <f t="shared" si="24"/>
        <v/>
      </c>
    </row>
    <row r="199" spans="8:16" ht="12.75" customHeight="1" x14ac:dyDescent="0.2">
      <c r="H199" s="52" t="e">
        <f t="shared" si="19"/>
        <v>#VALUE!</v>
      </c>
      <c r="I199" s="37" t="str">
        <f t="shared" si="25"/>
        <v/>
      </c>
      <c r="J199" s="38" t="str">
        <f t="shared" si="26"/>
        <v/>
      </c>
      <c r="K199" s="53">
        <f t="shared" si="20"/>
        <v>0</v>
      </c>
      <c r="L199" s="39" t="str">
        <f t="shared" si="21"/>
        <v/>
      </c>
      <c r="M199" s="40" t="str">
        <f t="shared" si="18"/>
        <v/>
      </c>
      <c r="N199" s="40" t="str">
        <f t="shared" si="22"/>
        <v/>
      </c>
      <c r="O199" s="40" t="str">
        <f t="shared" si="23"/>
        <v/>
      </c>
      <c r="P199" s="40" t="str">
        <f t="shared" si="24"/>
        <v/>
      </c>
    </row>
    <row r="200" spans="8:16" ht="12.75" customHeight="1" x14ac:dyDescent="0.2">
      <c r="H200" s="52" t="e">
        <f t="shared" si="19"/>
        <v>#VALUE!</v>
      </c>
      <c r="I200" s="37" t="str">
        <f t="shared" si="25"/>
        <v/>
      </c>
      <c r="J200" s="38" t="str">
        <f t="shared" si="26"/>
        <v/>
      </c>
      <c r="K200" s="53">
        <f t="shared" si="20"/>
        <v>0</v>
      </c>
      <c r="L200" s="39" t="str">
        <f t="shared" si="21"/>
        <v/>
      </c>
      <c r="M200" s="40" t="str">
        <f t="shared" si="18"/>
        <v/>
      </c>
      <c r="N200" s="40" t="str">
        <f t="shared" si="22"/>
        <v/>
      </c>
      <c r="O200" s="40" t="str">
        <f t="shared" si="23"/>
        <v/>
      </c>
      <c r="P200" s="40" t="str">
        <f t="shared" si="24"/>
        <v/>
      </c>
    </row>
    <row r="201" spans="8:16" ht="12.75" customHeight="1" x14ac:dyDescent="0.2">
      <c r="H201" s="52" t="e">
        <f t="shared" si="19"/>
        <v>#VALUE!</v>
      </c>
      <c r="I201" s="37" t="str">
        <f t="shared" si="25"/>
        <v/>
      </c>
      <c r="J201" s="38" t="str">
        <f t="shared" si="26"/>
        <v/>
      </c>
      <c r="K201" s="53">
        <f t="shared" si="20"/>
        <v>0</v>
      </c>
      <c r="L201" s="39" t="str">
        <f t="shared" si="21"/>
        <v/>
      </c>
      <c r="M201" s="40" t="str">
        <f t="shared" si="18"/>
        <v/>
      </c>
      <c r="N201" s="40" t="str">
        <f t="shared" si="22"/>
        <v/>
      </c>
      <c r="O201" s="40" t="str">
        <f t="shared" si="23"/>
        <v/>
      </c>
      <c r="P201" s="40" t="str">
        <f t="shared" si="24"/>
        <v/>
      </c>
    </row>
    <row r="202" spans="8:16" ht="12.75" customHeight="1" x14ac:dyDescent="0.2">
      <c r="H202" s="52" t="e">
        <f t="shared" si="19"/>
        <v>#VALUE!</v>
      </c>
      <c r="I202" s="37" t="str">
        <f t="shared" si="25"/>
        <v/>
      </c>
      <c r="J202" s="38" t="str">
        <f t="shared" si="26"/>
        <v/>
      </c>
      <c r="K202" s="53">
        <f t="shared" si="20"/>
        <v>0</v>
      </c>
      <c r="L202" s="39" t="str">
        <f t="shared" si="21"/>
        <v/>
      </c>
      <c r="M202" s="40" t="str">
        <f t="shared" si="18"/>
        <v/>
      </c>
      <c r="N202" s="40" t="str">
        <f t="shared" si="22"/>
        <v/>
      </c>
      <c r="O202" s="40" t="str">
        <f t="shared" si="23"/>
        <v/>
      </c>
      <c r="P202" s="40" t="str">
        <f t="shared" si="24"/>
        <v/>
      </c>
    </row>
    <row r="203" spans="8:16" ht="12.75" customHeight="1" x14ac:dyDescent="0.2">
      <c r="H203" s="52" t="e">
        <f t="shared" si="19"/>
        <v>#VALUE!</v>
      </c>
      <c r="I203" s="37" t="str">
        <f t="shared" si="25"/>
        <v/>
      </c>
      <c r="J203" s="38" t="str">
        <f t="shared" si="26"/>
        <v/>
      </c>
      <c r="K203" s="53">
        <f t="shared" si="20"/>
        <v>0</v>
      </c>
      <c r="L203" s="39" t="str">
        <f t="shared" si="21"/>
        <v/>
      </c>
      <c r="M203" s="40" t="str">
        <f t="shared" si="18"/>
        <v/>
      </c>
      <c r="N203" s="40" t="str">
        <f t="shared" si="22"/>
        <v/>
      </c>
      <c r="O203" s="40" t="str">
        <f t="shared" si="23"/>
        <v/>
      </c>
      <c r="P203" s="40" t="str">
        <f t="shared" si="24"/>
        <v/>
      </c>
    </row>
    <row r="204" spans="8:16" ht="12.75" customHeight="1" x14ac:dyDescent="0.2">
      <c r="H204" s="52" t="e">
        <f t="shared" si="19"/>
        <v>#VALUE!</v>
      </c>
      <c r="I204" s="37" t="str">
        <f t="shared" si="25"/>
        <v/>
      </c>
      <c r="J204" s="38" t="str">
        <f t="shared" si="26"/>
        <v/>
      </c>
      <c r="K204" s="53">
        <f t="shared" si="20"/>
        <v>0</v>
      </c>
      <c r="L204" s="39" t="str">
        <f t="shared" si="21"/>
        <v/>
      </c>
      <c r="M204" s="40" t="str">
        <f t="shared" si="18"/>
        <v/>
      </c>
      <c r="N204" s="40" t="str">
        <f t="shared" si="22"/>
        <v/>
      </c>
      <c r="O204" s="40" t="str">
        <f t="shared" si="23"/>
        <v/>
      </c>
      <c r="P204" s="40" t="str">
        <f t="shared" si="24"/>
        <v/>
      </c>
    </row>
    <row r="205" spans="8:16" ht="12.75" customHeight="1" x14ac:dyDescent="0.2">
      <c r="H205" s="52" t="e">
        <f t="shared" si="19"/>
        <v>#VALUE!</v>
      </c>
      <c r="I205" s="37" t="str">
        <f t="shared" si="25"/>
        <v/>
      </c>
      <c r="J205" s="38" t="str">
        <f t="shared" si="26"/>
        <v/>
      </c>
      <c r="K205" s="53">
        <f t="shared" si="20"/>
        <v>0</v>
      </c>
      <c r="L205" s="39" t="str">
        <f t="shared" si="21"/>
        <v/>
      </c>
      <c r="M205" s="40" t="str">
        <f t="shared" si="18"/>
        <v/>
      </c>
      <c r="N205" s="40" t="str">
        <f t="shared" si="22"/>
        <v/>
      </c>
      <c r="O205" s="40" t="str">
        <f t="shared" si="23"/>
        <v/>
      </c>
      <c r="P205" s="40" t="str">
        <f t="shared" si="24"/>
        <v/>
      </c>
    </row>
    <row r="206" spans="8:16" ht="12.75" customHeight="1" x14ac:dyDescent="0.2">
      <c r="H206" s="52" t="e">
        <f t="shared" si="19"/>
        <v>#VALUE!</v>
      </c>
      <c r="I206" s="37" t="str">
        <f t="shared" si="25"/>
        <v/>
      </c>
      <c r="J206" s="38" t="str">
        <f t="shared" si="26"/>
        <v/>
      </c>
      <c r="K206" s="53">
        <f t="shared" si="20"/>
        <v>0</v>
      </c>
      <c r="L206" s="39" t="str">
        <f t="shared" si="21"/>
        <v/>
      </c>
      <c r="M206" s="40" t="str">
        <f t="shared" ref="M206:M269" si="27">IF(I206&lt;&gt;"",P205,"")</f>
        <v/>
      </c>
      <c r="N206" s="40" t="str">
        <f t="shared" si="22"/>
        <v/>
      </c>
      <c r="O206" s="40" t="str">
        <f t="shared" si="23"/>
        <v/>
      </c>
      <c r="P206" s="40" t="str">
        <f t="shared" si="24"/>
        <v/>
      </c>
    </row>
    <row r="207" spans="8:16" ht="12.75" customHeight="1" x14ac:dyDescent="0.2">
      <c r="H207" s="52" t="e">
        <f t="shared" si="19"/>
        <v>#VALUE!</v>
      </c>
      <c r="I207" s="37" t="str">
        <f t="shared" si="25"/>
        <v/>
      </c>
      <c r="J207" s="38" t="str">
        <f t="shared" si="26"/>
        <v/>
      </c>
      <c r="K207" s="53">
        <f t="shared" si="20"/>
        <v>0</v>
      </c>
      <c r="L207" s="39" t="str">
        <f t="shared" si="21"/>
        <v/>
      </c>
      <c r="M207" s="40" t="str">
        <f t="shared" si="27"/>
        <v/>
      </c>
      <c r="N207" s="40" t="str">
        <f t="shared" si="22"/>
        <v/>
      </c>
      <c r="O207" s="40" t="str">
        <f t="shared" si="23"/>
        <v/>
      </c>
      <c r="P207" s="40" t="str">
        <f t="shared" si="24"/>
        <v/>
      </c>
    </row>
    <row r="208" spans="8:16" ht="12.75" customHeight="1" x14ac:dyDescent="0.2">
      <c r="H208" s="52" t="e">
        <f t="shared" si="19"/>
        <v>#VALUE!</v>
      </c>
      <c r="I208" s="37" t="str">
        <f t="shared" si="25"/>
        <v/>
      </c>
      <c r="J208" s="38" t="str">
        <f t="shared" si="26"/>
        <v/>
      </c>
      <c r="K208" s="53">
        <f t="shared" si="20"/>
        <v>0</v>
      </c>
      <c r="L208" s="39" t="str">
        <f t="shared" si="21"/>
        <v/>
      </c>
      <c r="M208" s="40" t="str">
        <f t="shared" si="27"/>
        <v/>
      </c>
      <c r="N208" s="40" t="str">
        <f t="shared" si="22"/>
        <v/>
      </c>
      <c r="O208" s="40" t="str">
        <f t="shared" si="23"/>
        <v/>
      </c>
      <c r="P208" s="40" t="str">
        <f t="shared" si="24"/>
        <v/>
      </c>
    </row>
    <row r="209" spans="8:16" ht="12.75" customHeight="1" x14ac:dyDescent="0.2">
      <c r="H209" s="52" t="e">
        <f t="shared" si="19"/>
        <v>#VALUE!</v>
      </c>
      <c r="I209" s="37" t="str">
        <f t="shared" si="25"/>
        <v/>
      </c>
      <c r="J209" s="38" t="str">
        <f t="shared" si="26"/>
        <v/>
      </c>
      <c r="K209" s="53">
        <f t="shared" si="20"/>
        <v>0</v>
      </c>
      <c r="L209" s="39" t="str">
        <f t="shared" si="21"/>
        <v/>
      </c>
      <c r="M209" s="40" t="str">
        <f t="shared" si="27"/>
        <v/>
      </c>
      <c r="N209" s="40" t="str">
        <f t="shared" si="22"/>
        <v/>
      </c>
      <c r="O209" s="40" t="str">
        <f t="shared" si="23"/>
        <v/>
      </c>
      <c r="P209" s="40" t="str">
        <f t="shared" si="24"/>
        <v/>
      </c>
    </row>
    <row r="210" spans="8:16" ht="12.75" customHeight="1" x14ac:dyDescent="0.2">
      <c r="H210" s="52" t="e">
        <f t="shared" ref="H210:H257" si="28">I210/12</f>
        <v>#VALUE!</v>
      </c>
      <c r="I210" s="37" t="str">
        <f t="shared" si="25"/>
        <v/>
      </c>
      <c r="J210" s="38" t="str">
        <f t="shared" si="26"/>
        <v/>
      </c>
      <c r="K210" s="53">
        <f t="shared" si="20"/>
        <v>0</v>
      </c>
      <c r="L210" s="39" t="str">
        <f t="shared" si="21"/>
        <v/>
      </c>
      <c r="M210" s="40" t="str">
        <f t="shared" si="27"/>
        <v/>
      </c>
      <c r="N210" s="40" t="str">
        <f t="shared" si="22"/>
        <v/>
      </c>
      <c r="O210" s="40" t="str">
        <f t="shared" si="23"/>
        <v/>
      </c>
      <c r="P210" s="40" t="str">
        <f t="shared" si="24"/>
        <v/>
      </c>
    </row>
    <row r="211" spans="8:16" ht="12.75" customHeight="1" x14ac:dyDescent="0.2">
      <c r="H211" s="52" t="e">
        <f t="shared" si="28"/>
        <v>#VALUE!</v>
      </c>
      <c r="I211" s="37" t="str">
        <f t="shared" si="25"/>
        <v/>
      </c>
      <c r="J211" s="38" t="str">
        <f t="shared" si="26"/>
        <v/>
      </c>
      <c r="K211" s="53">
        <f t="shared" ref="K211:K274" si="29">IF(J212="",0,J212)</f>
        <v>0</v>
      </c>
      <c r="L211" s="39" t="str">
        <f t="shared" ref="L211:L274" si="30">IF(J211="","",$L$14)</f>
        <v/>
      </c>
      <c r="M211" s="40" t="str">
        <f t="shared" si="27"/>
        <v/>
      </c>
      <c r="N211" s="40" t="str">
        <f t="shared" ref="N211:N274" si="31">IF(I211&lt;&gt;"",$N$14*M211,"")</f>
        <v/>
      </c>
      <c r="O211" s="40" t="str">
        <f t="shared" ref="O211:O274" si="32">IF(I211&lt;&gt;"",L211-N211,"")</f>
        <v/>
      </c>
      <c r="P211" s="40" t="str">
        <f t="shared" ref="P211:P274" si="33">IF(I211&lt;&gt;"",M211-O211,"")</f>
        <v/>
      </c>
    </row>
    <row r="212" spans="8:16" ht="12.75" customHeight="1" x14ac:dyDescent="0.2">
      <c r="H212" s="52" t="e">
        <f t="shared" si="28"/>
        <v>#VALUE!</v>
      </c>
      <c r="I212" s="37" t="str">
        <f t="shared" ref="I212:I275" si="34">IF(I211&gt;=$I$14,"",I211+1)</f>
        <v/>
      </c>
      <c r="J212" s="38" t="str">
        <f t="shared" ref="J212:J275" si="35">IF(I212="","",EDATE($J$18,I211))</f>
        <v/>
      </c>
      <c r="K212" s="53">
        <f t="shared" si="29"/>
        <v>0</v>
      </c>
      <c r="L212" s="39" t="str">
        <f t="shared" si="30"/>
        <v/>
      </c>
      <c r="M212" s="40" t="str">
        <f t="shared" si="27"/>
        <v/>
      </c>
      <c r="N212" s="40" t="str">
        <f t="shared" si="31"/>
        <v/>
      </c>
      <c r="O212" s="40" t="str">
        <f t="shared" si="32"/>
        <v/>
      </c>
      <c r="P212" s="40" t="str">
        <f t="shared" si="33"/>
        <v/>
      </c>
    </row>
    <row r="213" spans="8:16" ht="12.75" customHeight="1" x14ac:dyDescent="0.2">
      <c r="H213" s="52" t="e">
        <f t="shared" si="28"/>
        <v>#VALUE!</v>
      </c>
      <c r="I213" s="37" t="str">
        <f t="shared" si="34"/>
        <v/>
      </c>
      <c r="J213" s="38" t="str">
        <f t="shared" si="35"/>
        <v/>
      </c>
      <c r="K213" s="53">
        <f t="shared" si="29"/>
        <v>0</v>
      </c>
      <c r="L213" s="39" t="str">
        <f t="shared" si="30"/>
        <v/>
      </c>
      <c r="M213" s="40" t="str">
        <f t="shared" si="27"/>
        <v/>
      </c>
      <c r="N213" s="40" t="str">
        <f t="shared" si="31"/>
        <v/>
      </c>
      <c r="O213" s="40" t="str">
        <f t="shared" si="32"/>
        <v/>
      </c>
      <c r="P213" s="40" t="str">
        <f t="shared" si="33"/>
        <v/>
      </c>
    </row>
    <row r="214" spans="8:16" ht="12.75" customHeight="1" x14ac:dyDescent="0.2">
      <c r="H214" s="52" t="e">
        <f t="shared" si="28"/>
        <v>#VALUE!</v>
      </c>
      <c r="I214" s="37" t="str">
        <f t="shared" si="34"/>
        <v/>
      </c>
      <c r="J214" s="38" t="str">
        <f t="shared" si="35"/>
        <v/>
      </c>
      <c r="K214" s="53">
        <f t="shared" si="29"/>
        <v>0</v>
      </c>
      <c r="L214" s="39" t="str">
        <f t="shared" si="30"/>
        <v/>
      </c>
      <c r="M214" s="40" t="str">
        <f t="shared" si="27"/>
        <v/>
      </c>
      <c r="N214" s="40" t="str">
        <f t="shared" si="31"/>
        <v/>
      </c>
      <c r="O214" s="40" t="str">
        <f t="shared" si="32"/>
        <v/>
      </c>
      <c r="P214" s="40" t="str">
        <f t="shared" si="33"/>
        <v/>
      </c>
    </row>
    <row r="215" spans="8:16" ht="12.75" customHeight="1" x14ac:dyDescent="0.2">
      <c r="H215" s="52" t="e">
        <f t="shared" si="28"/>
        <v>#VALUE!</v>
      </c>
      <c r="I215" s="37" t="str">
        <f t="shared" si="34"/>
        <v/>
      </c>
      <c r="J215" s="38" t="str">
        <f t="shared" si="35"/>
        <v/>
      </c>
      <c r="K215" s="53">
        <f t="shared" si="29"/>
        <v>0</v>
      </c>
      <c r="L215" s="39" t="str">
        <f t="shared" si="30"/>
        <v/>
      </c>
      <c r="M215" s="40" t="str">
        <f t="shared" si="27"/>
        <v/>
      </c>
      <c r="N215" s="40" t="str">
        <f t="shared" si="31"/>
        <v/>
      </c>
      <c r="O215" s="40" t="str">
        <f t="shared" si="32"/>
        <v/>
      </c>
      <c r="P215" s="40" t="str">
        <f t="shared" si="33"/>
        <v/>
      </c>
    </row>
    <row r="216" spans="8:16" ht="12.75" customHeight="1" x14ac:dyDescent="0.2">
      <c r="H216" s="52" t="e">
        <f t="shared" si="28"/>
        <v>#VALUE!</v>
      </c>
      <c r="I216" s="37" t="str">
        <f t="shared" si="34"/>
        <v/>
      </c>
      <c r="J216" s="38" t="str">
        <f t="shared" si="35"/>
        <v/>
      </c>
      <c r="K216" s="53">
        <f t="shared" si="29"/>
        <v>0</v>
      </c>
      <c r="L216" s="39" t="str">
        <f t="shared" si="30"/>
        <v/>
      </c>
      <c r="M216" s="40" t="str">
        <f t="shared" si="27"/>
        <v/>
      </c>
      <c r="N216" s="40" t="str">
        <f t="shared" si="31"/>
        <v/>
      </c>
      <c r="O216" s="40" t="str">
        <f t="shared" si="32"/>
        <v/>
      </c>
      <c r="P216" s="40" t="str">
        <f t="shared" si="33"/>
        <v/>
      </c>
    </row>
    <row r="217" spans="8:16" ht="12.75" customHeight="1" x14ac:dyDescent="0.2">
      <c r="H217" s="52" t="e">
        <f t="shared" si="28"/>
        <v>#VALUE!</v>
      </c>
      <c r="I217" s="37" t="str">
        <f t="shared" si="34"/>
        <v/>
      </c>
      <c r="J217" s="38" t="str">
        <f t="shared" si="35"/>
        <v/>
      </c>
      <c r="K217" s="53">
        <f t="shared" si="29"/>
        <v>0</v>
      </c>
      <c r="L217" s="39" t="str">
        <f t="shared" si="30"/>
        <v/>
      </c>
      <c r="M217" s="40" t="str">
        <f t="shared" si="27"/>
        <v/>
      </c>
      <c r="N217" s="40" t="str">
        <f t="shared" si="31"/>
        <v/>
      </c>
      <c r="O217" s="40" t="str">
        <f t="shared" si="32"/>
        <v/>
      </c>
      <c r="P217" s="40" t="str">
        <f t="shared" si="33"/>
        <v/>
      </c>
    </row>
    <row r="218" spans="8:16" ht="12.75" customHeight="1" x14ac:dyDescent="0.2">
      <c r="H218" s="52" t="e">
        <f t="shared" si="28"/>
        <v>#VALUE!</v>
      </c>
      <c r="I218" s="37" t="str">
        <f t="shared" si="34"/>
        <v/>
      </c>
      <c r="J218" s="38" t="str">
        <f t="shared" si="35"/>
        <v/>
      </c>
      <c r="K218" s="53">
        <f t="shared" si="29"/>
        <v>0</v>
      </c>
      <c r="L218" s="39" t="str">
        <f t="shared" si="30"/>
        <v/>
      </c>
      <c r="M218" s="40" t="str">
        <f t="shared" si="27"/>
        <v/>
      </c>
      <c r="N218" s="40" t="str">
        <f t="shared" si="31"/>
        <v/>
      </c>
      <c r="O218" s="40" t="str">
        <f t="shared" si="32"/>
        <v/>
      </c>
      <c r="P218" s="40" t="str">
        <f t="shared" si="33"/>
        <v/>
      </c>
    </row>
    <row r="219" spans="8:16" ht="12.75" customHeight="1" x14ac:dyDescent="0.2">
      <c r="H219" s="52" t="e">
        <f t="shared" si="28"/>
        <v>#VALUE!</v>
      </c>
      <c r="I219" s="37" t="str">
        <f t="shared" si="34"/>
        <v/>
      </c>
      <c r="J219" s="38" t="str">
        <f t="shared" si="35"/>
        <v/>
      </c>
      <c r="K219" s="53">
        <f t="shared" si="29"/>
        <v>0</v>
      </c>
      <c r="L219" s="39" t="str">
        <f t="shared" si="30"/>
        <v/>
      </c>
      <c r="M219" s="40" t="str">
        <f t="shared" si="27"/>
        <v/>
      </c>
      <c r="N219" s="40" t="str">
        <f t="shared" si="31"/>
        <v/>
      </c>
      <c r="O219" s="40" t="str">
        <f t="shared" si="32"/>
        <v/>
      </c>
      <c r="P219" s="40" t="str">
        <f t="shared" si="33"/>
        <v/>
      </c>
    </row>
    <row r="220" spans="8:16" ht="12.75" customHeight="1" x14ac:dyDescent="0.2">
      <c r="H220" s="52" t="e">
        <f t="shared" si="28"/>
        <v>#VALUE!</v>
      </c>
      <c r="I220" s="37" t="str">
        <f t="shared" si="34"/>
        <v/>
      </c>
      <c r="J220" s="38" t="str">
        <f t="shared" si="35"/>
        <v/>
      </c>
      <c r="K220" s="53">
        <f t="shared" si="29"/>
        <v>0</v>
      </c>
      <c r="L220" s="39" t="str">
        <f t="shared" si="30"/>
        <v/>
      </c>
      <c r="M220" s="40" t="str">
        <f t="shared" si="27"/>
        <v/>
      </c>
      <c r="N220" s="40" t="str">
        <f t="shared" si="31"/>
        <v/>
      </c>
      <c r="O220" s="40" t="str">
        <f t="shared" si="32"/>
        <v/>
      </c>
      <c r="P220" s="40" t="str">
        <f t="shared" si="33"/>
        <v/>
      </c>
    </row>
    <row r="221" spans="8:16" ht="12.75" customHeight="1" x14ac:dyDescent="0.2">
      <c r="H221" s="52" t="e">
        <f t="shared" si="28"/>
        <v>#VALUE!</v>
      </c>
      <c r="I221" s="37" t="str">
        <f t="shared" si="34"/>
        <v/>
      </c>
      <c r="J221" s="38" t="str">
        <f t="shared" si="35"/>
        <v/>
      </c>
      <c r="K221" s="53">
        <f t="shared" si="29"/>
        <v>0</v>
      </c>
      <c r="L221" s="39" t="str">
        <f t="shared" si="30"/>
        <v/>
      </c>
      <c r="M221" s="40" t="str">
        <f t="shared" si="27"/>
        <v/>
      </c>
      <c r="N221" s="40" t="str">
        <f t="shared" si="31"/>
        <v/>
      </c>
      <c r="O221" s="40" t="str">
        <f t="shared" si="32"/>
        <v/>
      </c>
      <c r="P221" s="40" t="str">
        <f t="shared" si="33"/>
        <v/>
      </c>
    </row>
    <row r="222" spans="8:16" ht="12.75" customHeight="1" x14ac:dyDescent="0.2">
      <c r="H222" s="52" t="e">
        <f t="shared" si="28"/>
        <v>#VALUE!</v>
      </c>
      <c r="I222" s="37" t="str">
        <f t="shared" si="34"/>
        <v/>
      </c>
      <c r="J222" s="38" t="str">
        <f t="shared" si="35"/>
        <v/>
      </c>
      <c r="K222" s="53">
        <f t="shared" si="29"/>
        <v>0</v>
      </c>
      <c r="L222" s="39" t="str">
        <f t="shared" si="30"/>
        <v/>
      </c>
      <c r="M222" s="40" t="str">
        <f t="shared" si="27"/>
        <v/>
      </c>
      <c r="N222" s="40" t="str">
        <f t="shared" si="31"/>
        <v/>
      </c>
      <c r="O222" s="40" t="str">
        <f t="shared" si="32"/>
        <v/>
      </c>
      <c r="P222" s="40" t="str">
        <f t="shared" si="33"/>
        <v/>
      </c>
    </row>
    <row r="223" spans="8:16" ht="12.75" customHeight="1" x14ac:dyDescent="0.2">
      <c r="H223" s="52" t="e">
        <f t="shared" si="28"/>
        <v>#VALUE!</v>
      </c>
      <c r="I223" s="37" t="str">
        <f t="shared" si="34"/>
        <v/>
      </c>
      <c r="J223" s="38" t="str">
        <f t="shared" si="35"/>
        <v/>
      </c>
      <c r="K223" s="53">
        <f t="shared" si="29"/>
        <v>0</v>
      </c>
      <c r="L223" s="39" t="str">
        <f t="shared" si="30"/>
        <v/>
      </c>
      <c r="M223" s="40" t="str">
        <f t="shared" si="27"/>
        <v/>
      </c>
      <c r="N223" s="40" t="str">
        <f t="shared" si="31"/>
        <v/>
      </c>
      <c r="O223" s="40" t="str">
        <f t="shared" si="32"/>
        <v/>
      </c>
      <c r="P223" s="40" t="str">
        <f t="shared" si="33"/>
        <v/>
      </c>
    </row>
    <row r="224" spans="8:16" ht="12.75" customHeight="1" x14ac:dyDescent="0.2">
      <c r="H224" s="52" t="e">
        <f t="shared" si="28"/>
        <v>#VALUE!</v>
      </c>
      <c r="I224" s="37" t="str">
        <f t="shared" si="34"/>
        <v/>
      </c>
      <c r="J224" s="38" t="str">
        <f t="shared" si="35"/>
        <v/>
      </c>
      <c r="K224" s="53">
        <f t="shared" si="29"/>
        <v>0</v>
      </c>
      <c r="L224" s="39" t="str">
        <f t="shared" si="30"/>
        <v/>
      </c>
      <c r="M224" s="40" t="str">
        <f t="shared" si="27"/>
        <v/>
      </c>
      <c r="N224" s="40" t="str">
        <f t="shared" si="31"/>
        <v/>
      </c>
      <c r="O224" s="40" t="str">
        <f t="shared" si="32"/>
        <v/>
      </c>
      <c r="P224" s="40" t="str">
        <f t="shared" si="33"/>
        <v/>
      </c>
    </row>
    <row r="225" spans="8:16" ht="12.75" customHeight="1" x14ac:dyDescent="0.2">
      <c r="H225" s="52" t="e">
        <f t="shared" si="28"/>
        <v>#VALUE!</v>
      </c>
      <c r="I225" s="37" t="str">
        <f t="shared" si="34"/>
        <v/>
      </c>
      <c r="J225" s="38" t="str">
        <f t="shared" si="35"/>
        <v/>
      </c>
      <c r="K225" s="53">
        <f t="shared" si="29"/>
        <v>0</v>
      </c>
      <c r="L225" s="39" t="str">
        <f t="shared" si="30"/>
        <v/>
      </c>
      <c r="M225" s="40" t="str">
        <f t="shared" si="27"/>
        <v/>
      </c>
      <c r="N225" s="40" t="str">
        <f t="shared" si="31"/>
        <v/>
      </c>
      <c r="O225" s="40" t="str">
        <f t="shared" si="32"/>
        <v/>
      </c>
      <c r="P225" s="40" t="str">
        <f t="shared" si="33"/>
        <v/>
      </c>
    </row>
    <row r="226" spans="8:16" ht="12.75" customHeight="1" x14ac:dyDescent="0.2">
      <c r="H226" s="52" t="e">
        <f t="shared" si="28"/>
        <v>#VALUE!</v>
      </c>
      <c r="I226" s="37" t="str">
        <f t="shared" si="34"/>
        <v/>
      </c>
      <c r="J226" s="38" t="str">
        <f t="shared" si="35"/>
        <v/>
      </c>
      <c r="K226" s="53">
        <f t="shared" si="29"/>
        <v>0</v>
      </c>
      <c r="L226" s="39" t="str">
        <f t="shared" si="30"/>
        <v/>
      </c>
      <c r="M226" s="40" t="str">
        <f t="shared" si="27"/>
        <v/>
      </c>
      <c r="N226" s="40" t="str">
        <f t="shared" si="31"/>
        <v/>
      </c>
      <c r="O226" s="40" t="str">
        <f t="shared" si="32"/>
        <v/>
      </c>
      <c r="P226" s="40" t="str">
        <f t="shared" si="33"/>
        <v/>
      </c>
    </row>
    <row r="227" spans="8:16" ht="12.75" customHeight="1" x14ac:dyDescent="0.2">
      <c r="H227" s="52" t="e">
        <f t="shared" si="28"/>
        <v>#VALUE!</v>
      </c>
      <c r="I227" s="37" t="str">
        <f t="shared" si="34"/>
        <v/>
      </c>
      <c r="J227" s="38" t="str">
        <f t="shared" si="35"/>
        <v/>
      </c>
      <c r="K227" s="53">
        <f t="shared" si="29"/>
        <v>0</v>
      </c>
      <c r="L227" s="39" t="str">
        <f t="shared" si="30"/>
        <v/>
      </c>
      <c r="M227" s="40" t="str">
        <f t="shared" si="27"/>
        <v/>
      </c>
      <c r="N227" s="40" t="str">
        <f t="shared" si="31"/>
        <v/>
      </c>
      <c r="O227" s="40" t="str">
        <f t="shared" si="32"/>
        <v/>
      </c>
      <c r="P227" s="40" t="str">
        <f t="shared" si="33"/>
        <v/>
      </c>
    </row>
    <row r="228" spans="8:16" ht="12.75" customHeight="1" x14ac:dyDescent="0.2">
      <c r="H228" s="52" t="e">
        <f t="shared" si="28"/>
        <v>#VALUE!</v>
      </c>
      <c r="I228" s="37" t="str">
        <f t="shared" si="34"/>
        <v/>
      </c>
      <c r="J228" s="38" t="str">
        <f t="shared" si="35"/>
        <v/>
      </c>
      <c r="K228" s="53">
        <f t="shared" si="29"/>
        <v>0</v>
      </c>
      <c r="L228" s="39" t="str">
        <f t="shared" si="30"/>
        <v/>
      </c>
      <c r="M228" s="40" t="str">
        <f t="shared" si="27"/>
        <v/>
      </c>
      <c r="N228" s="40" t="str">
        <f t="shared" si="31"/>
        <v/>
      </c>
      <c r="O228" s="40" t="str">
        <f t="shared" si="32"/>
        <v/>
      </c>
      <c r="P228" s="40" t="str">
        <f t="shared" si="33"/>
        <v/>
      </c>
    </row>
    <row r="229" spans="8:16" ht="12.75" customHeight="1" x14ac:dyDescent="0.2">
      <c r="H229" s="52" t="e">
        <f t="shared" si="28"/>
        <v>#VALUE!</v>
      </c>
      <c r="I229" s="37" t="str">
        <f t="shared" si="34"/>
        <v/>
      </c>
      <c r="J229" s="38" t="str">
        <f t="shared" si="35"/>
        <v/>
      </c>
      <c r="K229" s="53">
        <f t="shared" si="29"/>
        <v>0</v>
      </c>
      <c r="L229" s="39" t="str">
        <f t="shared" si="30"/>
        <v/>
      </c>
      <c r="M229" s="40" t="str">
        <f t="shared" si="27"/>
        <v/>
      </c>
      <c r="N229" s="40" t="str">
        <f t="shared" si="31"/>
        <v/>
      </c>
      <c r="O229" s="40" t="str">
        <f t="shared" si="32"/>
        <v/>
      </c>
      <c r="P229" s="40" t="str">
        <f t="shared" si="33"/>
        <v/>
      </c>
    </row>
    <row r="230" spans="8:16" ht="12.75" customHeight="1" x14ac:dyDescent="0.2">
      <c r="H230" s="52" t="e">
        <f t="shared" si="28"/>
        <v>#VALUE!</v>
      </c>
      <c r="I230" s="37" t="str">
        <f t="shared" si="34"/>
        <v/>
      </c>
      <c r="J230" s="38" t="str">
        <f t="shared" si="35"/>
        <v/>
      </c>
      <c r="K230" s="53">
        <f t="shared" si="29"/>
        <v>0</v>
      </c>
      <c r="L230" s="39" t="str">
        <f t="shared" si="30"/>
        <v/>
      </c>
      <c r="M230" s="40" t="str">
        <f t="shared" si="27"/>
        <v/>
      </c>
      <c r="N230" s="40" t="str">
        <f t="shared" si="31"/>
        <v/>
      </c>
      <c r="O230" s="40" t="str">
        <f t="shared" si="32"/>
        <v/>
      </c>
      <c r="P230" s="40" t="str">
        <f t="shared" si="33"/>
        <v/>
      </c>
    </row>
    <row r="231" spans="8:16" ht="12.75" customHeight="1" x14ac:dyDescent="0.2">
      <c r="H231" s="52" t="e">
        <f t="shared" si="28"/>
        <v>#VALUE!</v>
      </c>
      <c r="I231" s="37" t="str">
        <f t="shared" si="34"/>
        <v/>
      </c>
      <c r="J231" s="38" t="str">
        <f t="shared" si="35"/>
        <v/>
      </c>
      <c r="K231" s="53">
        <f t="shared" si="29"/>
        <v>0</v>
      </c>
      <c r="L231" s="39" t="str">
        <f t="shared" si="30"/>
        <v/>
      </c>
      <c r="M231" s="40" t="str">
        <f t="shared" si="27"/>
        <v/>
      </c>
      <c r="N231" s="40" t="str">
        <f t="shared" si="31"/>
        <v/>
      </c>
      <c r="O231" s="40" t="str">
        <f t="shared" si="32"/>
        <v/>
      </c>
      <c r="P231" s="40" t="str">
        <f t="shared" si="33"/>
        <v/>
      </c>
    </row>
    <row r="232" spans="8:16" ht="12.75" customHeight="1" x14ac:dyDescent="0.2">
      <c r="H232" s="52" t="e">
        <f t="shared" si="28"/>
        <v>#VALUE!</v>
      </c>
      <c r="I232" s="37" t="str">
        <f t="shared" si="34"/>
        <v/>
      </c>
      <c r="J232" s="38" t="str">
        <f t="shared" si="35"/>
        <v/>
      </c>
      <c r="K232" s="53">
        <f t="shared" si="29"/>
        <v>0</v>
      </c>
      <c r="L232" s="39" t="str">
        <f t="shared" si="30"/>
        <v/>
      </c>
      <c r="M232" s="40" t="str">
        <f t="shared" si="27"/>
        <v/>
      </c>
      <c r="N232" s="40" t="str">
        <f t="shared" si="31"/>
        <v/>
      </c>
      <c r="O232" s="40" t="str">
        <f t="shared" si="32"/>
        <v/>
      </c>
      <c r="P232" s="40" t="str">
        <f t="shared" si="33"/>
        <v/>
      </c>
    </row>
    <row r="233" spans="8:16" ht="12.75" customHeight="1" x14ac:dyDescent="0.2">
      <c r="H233" s="52" t="e">
        <f t="shared" si="28"/>
        <v>#VALUE!</v>
      </c>
      <c r="I233" s="37" t="str">
        <f t="shared" si="34"/>
        <v/>
      </c>
      <c r="J233" s="38" t="str">
        <f t="shared" si="35"/>
        <v/>
      </c>
      <c r="K233" s="53">
        <f t="shared" si="29"/>
        <v>0</v>
      </c>
      <c r="L233" s="39" t="str">
        <f t="shared" si="30"/>
        <v/>
      </c>
      <c r="M233" s="40" t="str">
        <f t="shared" si="27"/>
        <v/>
      </c>
      <c r="N233" s="40" t="str">
        <f t="shared" si="31"/>
        <v/>
      </c>
      <c r="O233" s="40" t="str">
        <f t="shared" si="32"/>
        <v/>
      </c>
      <c r="P233" s="40" t="str">
        <f t="shared" si="33"/>
        <v/>
      </c>
    </row>
    <row r="234" spans="8:16" ht="12.75" customHeight="1" x14ac:dyDescent="0.2">
      <c r="H234" s="52" t="e">
        <f t="shared" si="28"/>
        <v>#VALUE!</v>
      </c>
      <c r="I234" s="37" t="str">
        <f t="shared" si="34"/>
        <v/>
      </c>
      <c r="J234" s="38" t="str">
        <f t="shared" si="35"/>
        <v/>
      </c>
      <c r="K234" s="53">
        <f t="shared" si="29"/>
        <v>0</v>
      </c>
      <c r="L234" s="39" t="str">
        <f t="shared" si="30"/>
        <v/>
      </c>
      <c r="M234" s="40" t="str">
        <f t="shared" si="27"/>
        <v/>
      </c>
      <c r="N234" s="40" t="str">
        <f t="shared" si="31"/>
        <v/>
      </c>
      <c r="O234" s="40" t="str">
        <f t="shared" si="32"/>
        <v/>
      </c>
      <c r="P234" s="40" t="str">
        <f t="shared" si="33"/>
        <v/>
      </c>
    </row>
    <row r="235" spans="8:16" ht="12.75" customHeight="1" x14ac:dyDescent="0.2">
      <c r="H235" s="52" t="e">
        <f t="shared" si="28"/>
        <v>#VALUE!</v>
      </c>
      <c r="I235" s="37" t="str">
        <f t="shared" si="34"/>
        <v/>
      </c>
      <c r="J235" s="38" t="str">
        <f t="shared" si="35"/>
        <v/>
      </c>
      <c r="K235" s="53">
        <f t="shared" si="29"/>
        <v>0</v>
      </c>
      <c r="L235" s="39" t="str">
        <f t="shared" si="30"/>
        <v/>
      </c>
      <c r="M235" s="40" t="str">
        <f t="shared" si="27"/>
        <v/>
      </c>
      <c r="N235" s="40" t="str">
        <f t="shared" si="31"/>
        <v/>
      </c>
      <c r="O235" s="40" t="str">
        <f t="shared" si="32"/>
        <v/>
      </c>
      <c r="P235" s="40" t="str">
        <f t="shared" si="33"/>
        <v/>
      </c>
    </row>
    <row r="236" spans="8:16" ht="12.75" customHeight="1" x14ac:dyDescent="0.2">
      <c r="H236" s="52" t="e">
        <f t="shared" si="28"/>
        <v>#VALUE!</v>
      </c>
      <c r="I236" s="37" t="str">
        <f t="shared" si="34"/>
        <v/>
      </c>
      <c r="J236" s="38" t="str">
        <f t="shared" si="35"/>
        <v/>
      </c>
      <c r="K236" s="53">
        <f t="shared" si="29"/>
        <v>0</v>
      </c>
      <c r="L236" s="39" t="str">
        <f t="shared" si="30"/>
        <v/>
      </c>
      <c r="M236" s="40" t="str">
        <f t="shared" si="27"/>
        <v/>
      </c>
      <c r="N236" s="40" t="str">
        <f t="shared" si="31"/>
        <v/>
      </c>
      <c r="O236" s="40" t="str">
        <f t="shared" si="32"/>
        <v/>
      </c>
      <c r="P236" s="40" t="str">
        <f t="shared" si="33"/>
        <v/>
      </c>
    </row>
    <row r="237" spans="8:16" ht="12.75" customHeight="1" x14ac:dyDescent="0.2">
      <c r="H237" s="52" t="e">
        <f t="shared" si="28"/>
        <v>#VALUE!</v>
      </c>
      <c r="I237" s="37" t="str">
        <f t="shared" si="34"/>
        <v/>
      </c>
      <c r="J237" s="38" t="str">
        <f t="shared" si="35"/>
        <v/>
      </c>
      <c r="K237" s="53">
        <f t="shared" si="29"/>
        <v>0</v>
      </c>
      <c r="L237" s="39" t="str">
        <f t="shared" si="30"/>
        <v/>
      </c>
      <c r="M237" s="40" t="str">
        <f t="shared" si="27"/>
        <v/>
      </c>
      <c r="N237" s="40" t="str">
        <f t="shared" si="31"/>
        <v/>
      </c>
      <c r="O237" s="40" t="str">
        <f t="shared" si="32"/>
        <v/>
      </c>
      <c r="P237" s="40" t="str">
        <f t="shared" si="33"/>
        <v/>
      </c>
    </row>
    <row r="238" spans="8:16" ht="12.75" customHeight="1" x14ac:dyDescent="0.2">
      <c r="H238" s="52" t="e">
        <f t="shared" si="28"/>
        <v>#VALUE!</v>
      </c>
      <c r="I238" s="37" t="str">
        <f t="shared" si="34"/>
        <v/>
      </c>
      <c r="J238" s="38" t="str">
        <f t="shared" si="35"/>
        <v/>
      </c>
      <c r="K238" s="53">
        <f t="shared" si="29"/>
        <v>0</v>
      </c>
      <c r="L238" s="39" t="str">
        <f t="shared" si="30"/>
        <v/>
      </c>
      <c r="M238" s="40" t="str">
        <f t="shared" si="27"/>
        <v/>
      </c>
      <c r="N238" s="40" t="str">
        <f t="shared" si="31"/>
        <v/>
      </c>
      <c r="O238" s="40" t="str">
        <f t="shared" si="32"/>
        <v/>
      </c>
      <c r="P238" s="40" t="str">
        <f t="shared" si="33"/>
        <v/>
      </c>
    </row>
    <row r="239" spans="8:16" ht="12.75" customHeight="1" x14ac:dyDescent="0.2">
      <c r="H239" s="52" t="e">
        <f t="shared" si="28"/>
        <v>#VALUE!</v>
      </c>
      <c r="I239" s="37" t="str">
        <f t="shared" si="34"/>
        <v/>
      </c>
      <c r="J239" s="38" t="str">
        <f t="shared" si="35"/>
        <v/>
      </c>
      <c r="K239" s="53">
        <f t="shared" si="29"/>
        <v>0</v>
      </c>
      <c r="L239" s="39" t="str">
        <f t="shared" si="30"/>
        <v/>
      </c>
      <c r="M239" s="40" t="str">
        <f t="shared" si="27"/>
        <v/>
      </c>
      <c r="N239" s="40" t="str">
        <f t="shared" si="31"/>
        <v/>
      </c>
      <c r="O239" s="40" t="str">
        <f t="shared" si="32"/>
        <v/>
      </c>
      <c r="P239" s="40" t="str">
        <f t="shared" si="33"/>
        <v/>
      </c>
    </row>
    <row r="240" spans="8:16" ht="12.75" customHeight="1" x14ac:dyDescent="0.2">
      <c r="H240" s="52" t="e">
        <f t="shared" si="28"/>
        <v>#VALUE!</v>
      </c>
      <c r="I240" s="37" t="str">
        <f t="shared" si="34"/>
        <v/>
      </c>
      <c r="J240" s="38" t="str">
        <f t="shared" si="35"/>
        <v/>
      </c>
      <c r="K240" s="53">
        <f t="shared" si="29"/>
        <v>0</v>
      </c>
      <c r="L240" s="39" t="str">
        <f t="shared" si="30"/>
        <v/>
      </c>
      <c r="M240" s="40" t="str">
        <f t="shared" si="27"/>
        <v/>
      </c>
      <c r="N240" s="40" t="str">
        <f t="shared" si="31"/>
        <v/>
      </c>
      <c r="O240" s="40" t="str">
        <f t="shared" si="32"/>
        <v/>
      </c>
      <c r="P240" s="40" t="str">
        <f t="shared" si="33"/>
        <v/>
      </c>
    </row>
    <row r="241" spans="8:16" ht="12.75" customHeight="1" x14ac:dyDescent="0.2">
      <c r="H241" s="52" t="e">
        <f t="shared" si="28"/>
        <v>#VALUE!</v>
      </c>
      <c r="I241" s="37" t="str">
        <f t="shared" si="34"/>
        <v/>
      </c>
      <c r="J241" s="38" t="str">
        <f t="shared" si="35"/>
        <v/>
      </c>
      <c r="K241" s="53">
        <f t="shared" si="29"/>
        <v>0</v>
      </c>
      <c r="L241" s="39" t="str">
        <f t="shared" si="30"/>
        <v/>
      </c>
      <c r="M241" s="40" t="str">
        <f t="shared" si="27"/>
        <v/>
      </c>
      <c r="N241" s="40" t="str">
        <f t="shared" si="31"/>
        <v/>
      </c>
      <c r="O241" s="40" t="str">
        <f t="shared" si="32"/>
        <v/>
      </c>
      <c r="P241" s="40" t="str">
        <f t="shared" si="33"/>
        <v/>
      </c>
    </row>
    <row r="242" spans="8:16" ht="12.75" customHeight="1" x14ac:dyDescent="0.2">
      <c r="H242" s="52" t="e">
        <f t="shared" si="28"/>
        <v>#VALUE!</v>
      </c>
      <c r="I242" s="37" t="str">
        <f t="shared" si="34"/>
        <v/>
      </c>
      <c r="J242" s="38" t="str">
        <f t="shared" si="35"/>
        <v/>
      </c>
      <c r="K242" s="53">
        <f t="shared" si="29"/>
        <v>0</v>
      </c>
      <c r="L242" s="39" t="str">
        <f t="shared" si="30"/>
        <v/>
      </c>
      <c r="M242" s="40" t="str">
        <f t="shared" si="27"/>
        <v/>
      </c>
      <c r="N242" s="40" t="str">
        <f t="shared" si="31"/>
        <v/>
      </c>
      <c r="O242" s="40" t="str">
        <f t="shared" si="32"/>
        <v/>
      </c>
      <c r="P242" s="40" t="str">
        <f t="shared" si="33"/>
        <v/>
      </c>
    </row>
    <row r="243" spans="8:16" ht="12.75" customHeight="1" x14ac:dyDescent="0.2">
      <c r="H243" s="52" t="e">
        <f t="shared" si="28"/>
        <v>#VALUE!</v>
      </c>
      <c r="I243" s="37" t="str">
        <f t="shared" si="34"/>
        <v/>
      </c>
      <c r="J243" s="38" t="str">
        <f t="shared" si="35"/>
        <v/>
      </c>
      <c r="K243" s="53">
        <f t="shared" si="29"/>
        <v>0</v>
      </c>
      <c r="L243" s="39" t="str">
        <f t="shared" si="30"/>
        <v/>
      </c>
      <c r="M243" s="40" t="str">
        <f t="shared" si="27"/>
        <v/>
      </c>
      <c r="N243" s="40" t="str">
        <f t="shared" si="31"/>
        <v/>
      </c>
      <c r="O243" s="40" t="str">
        <f t="shared" si="32"/>
        <v/>
      </c>
      <c r="P243" s="40" t="str">
        <f t="shared" si="33"/>
        <v/>
      </c>
    </row>
    <row r="244" spans="8:16" ht="12.75" customHeight="1" x14ac:dyDescent="0.2">
      <c r="H244" s="52" t="e">
        <f t="shared" si="28"/>
        <v>#VALUE!</v>
      </c>
      <c r="I244" s="37" t="str">
        <f t="shared" si="34"/>
        <v/>
      </c>
      <c r="J244" s="38" t="str">
        <f t="shared" si="35"/>
        <v/>
      </c>
      <c r="K244" s="53">
        <f t="shared" si="29"/>
        <v>0</v>
      </c>
      <c r="L244" s="39" t="str">
        <f t="shared" si="30"/>
        <v/>
      </c>
      <c r="M244" s="40" t="str">
        <f t="shared" si="27"/>
        <v/>
      </c>
      <c r="N244" s="40" t="str">
        <f t="shared" si="31"/>
        <v/>
      </c>
      <c r="O244" s="40" t="str">
        <f t="shared" si="32"/>
        <v/>
      </c>
      <c r="P244" s="40" t="str">
        <f t="shared" si="33"/>
        <v/>
      </c>
    </row>
    <row r="245" spans="8:16" ht="12.75" customHeight="1" x14ac:dyDescent="0.2">
      <c r="H245" s="52" t="e">
        <f t="shared" si="28"/>
        <v>#VALUE!</v>
      </c>
      <c r="I245" s="37" t="str">
        <f t="shared" si="34"/>
        <v/>
      </c>
      <c r="J245" s="38" t="str">
        <f t="shared" si="35"/>
        <v/>
      </c>
      <c r="K245" s="53">
        <f t="shared" si="29"/>
        <v>0</v>
      </c>
      <c r="L245" s="39" t="str">
        <f t="shared" si="30"/>
        <v/>
      </c>
      <c r="M245" s="40" t="str">
        <f t="shared" si="27"/>
        <v/>
      </c>
      <c r="N245" s="40" t="str">
        <f t="shared" si="31"/>
        <v/>
      </c>
      <c r="O245" s="40" t="str">
        <f t="shared" si="32"/>
        <v/>
      </c>
      <c r="P245" s="40" t="str">
        <f t="shared" si="33"/>
        <v/>
      </c>
    </row>
    <row r="246" spans="8:16" ht="12.75" customHeight="1" x14ac:dyDescent="0.2">
      <c r="H246" s="52" t="e">
        <f t="shared" si="28"/>
        <v>#VALUE!</v>
      </c>
      <c r="I246" s="37" t="str">
        <f t="shared" si="34"/>
        <v/>
      </c>
      <c r="J246" s="38" t="str">
        <f t="shared" si="35"/>
        <v/>
      </c>
      <c r="K246" s="53">
        <f t="shared" si="29"/>
        <v>0</v>
      </c>
      <c r="L246" s="39" t="str">
        <f t="shared" si="30"/>
        <v/>
      </c>
      <c r="M246" s="40" t="str">
        <f t="shared" si="27"/>
        <v/>
      </c>
      <c r="N246" s="40" t="str">
        <f t="shared" si="31"/>
        <v/>
      </c>
      <c r="O246" s="40" t="str">
        <f t="shared" si="32"/>
        <v/>
      </c>
      <c r="P246" s="40" t="str">
        <f t="shared" si="33"/>
        <v/>
      </c>
    </row>
    <row r="247" spans="8:16" ht="12.75" customHeight="1" x14ac:dyDescent="0.2">
      <c r="H247" s="52" t="e">
        <f t="shared" si="28"/>
        <v>#VALUE!</v>
      </c>
      <c r="I247" s="37" t="str">
        <f t="shared" si="34"/>
        <v/>
      </c>
      <c r="J247" s="38" t="str">
        <f t="shared" si="35"/>
        <v/>
      </c>
      <c r="K247" s="53">
        <f t="shared" si="29"/>
        <v>0</v>
      </c>
      <c r="L247" s="39" t="str">
        <f t="shared" si="30"/>
        <v/>
      </c>
      <c r="M247" s="40" t="str">
        <f t="shared" si="27"/>
        <v/>
      </c>
      <c r="N247" s="40" t="str">
        <f t="shared" si="31"/>
        <v/>
      </c>
      <c r="O247" s="40" t="str">
        <f t="shared" si="32"/>
        <v/>
      </c>
      <c r="P247" s="40" t="str">
        <f t="shared" si="33"/>
        <v/>
      </c>
    </row>
    <row r="248" spans="8:16" ht="12.75" customHeight="1" x14ac:dyDescent="0.2">
      <c r="H248" s="52" t="e">
        <f t="shared" si="28"/>
        <v>#VALUE!</v>
      </c>
      <c r="I248" s="37" t="str">
        <f t="shared" si="34"/>
        <v/>
      </c>
      <c r="J248" s="38" t="str">
        <f t="shared" si="35"/>
        <v/>
      </c>
      <c r="K248" s="53">
        <f t="shared" si="29"/>
        <v>0</v>
      </c>
      <c r="L248" s="39" t="str">
        <f t="shared" si="30"/>
        <v/>
      </c>
      <c r="M248" s="40" t="str">
        <f t="shared" si="27"/>
        <v/>
      </c>
      <c r="N248" s="40" t="str">
        <f t="shared" si="31"/>
        <v/>
      </c>
      <c r="O248" s="40" t="str">
        <f t="shared" si="32"/>
        <v/>
      </c>
      <c r="P248" s="40" t="str">
        <f t="shared" si="33"/>
        <v/>
      </c>
    </row>
    <row r="249" spans="8:16" ht="12.75" customHeight="1" x14ac:dyDescent="0.2">
      <c r="H249" s="52" t="e">
        <f t="shared" si="28"/>
        <v>#VALUE!</v>
      </c>
      <c r="I249" s="37" t="str">
        <f t="shared" si="34"/>
        <v/>
      </c>
      <c r="J249" s="38" t="str">
        <f t="shared" si="35"/>
        <v/>
      </c>
      <c r="K249" s="53">
        <f t="shared" si="29"/>
        <v>0</v>
      </c>
      <c r="L249" s="39" t="str">
        <f t="shared" si="30"/>
        <v/>
      </c>
      <c r="M249" s="40" t="str">
        <f t="shared" si="27"/>
        <v/>
      </c>
      <c r="N249" s="40" t="str">
        <f t="shared" si="31"/>
        <v/>
      </c>
      <c r="O249" s="40" t="str">
        <f t="shared" si="32"/>
        <v/>
      </c>
      <c r="P249" s="40" t="str">
        <f t="shared" si="33"/>
        <v/>
      </c>
    </row>
    <row r="250" spans="8:16" ht="12.75" customHeight="1" x14ac:dyDescent="0.2">
      <c r="H250" s="52" t="e">
        <f t="shared" si="28"/>
        <v>#VALUE!</v>
      </c>
      <c r="I250" s="37" t="str">
        <f t="shared" si="34"/>
        <v/>
      </c>
      <c r="J250" s="38" t="str">
        <f t="shared" si="35"/>
        <v/>
      </c>
      <c r="K250" s="53">
        <f t="shared" si="29"/>
        <v>0</v>
      </c>
      <c r="L250" s="39" t="str">
        <f t="shared" si="30"/>
        <v/>
      </c>
      <c r="M250" s="40" t="str">
        <f t="shared" si="27"/>
        <v/>
      </c>
      <c r="N250" s="40" t="str">
        <f t="shared" si="31"/>
        <v/>
      </c>
      <c r="O250" s="40" t="str">
        <f t="shared" si="32"/>
        <v/>
      </c>
      <c r="P250" s="40" t="str">
        <f t="shared" si="33"/>
        <v/>
      </c>
    </row>
    <row r="251" spans="8:16" ht="12.75" customHeight="1" x14ac:dyDescent="0.2">
      <c r="H251" s="52" t="e">
        <f t="shared" si="28"/>
        <v>#VALUE!</v>
      </c>
      <c r="I251" s="37" t="str">
        <f t="shared" si="34"/>
        <v/>
      </c>
      <c r="J251" s="38" t="str">
        <f t="shared" si="35"/>
        <v/>
      </c>
      <c r="K251" s="53">
        <f t="shared" si="29"/>
        <v>0</v>
      </c>
      <c r="L251" s="39" t="str">
        <f t="shared" si="30"/>
        <v/>
      </c>
      <c r="M251" s="40" t="str">
        <f t="shared" si="27"/>
        <v/>
      </c>
      <c r="N251" s="40" t="str">
        <f t="shared" si="31"/>
        <v/>
      </c>
      <c r="O251" s="40" t="str">
        <f t="shared" si="32"/>
        <v/>
      </c>
      <c r="P251" s="40" t="str">
        <f t="shared" si="33"/>
        <v/>
      </c>
    </row>
    <row r="252" spans="8:16" ht="12.75" customHeight="1" x14ac:dyDescent="0.2">
      <c r="H252" s="52" t="e">
        <f t="shared" si="28"/>
        <v>#VALUE!</v>
      </c>
      <c r="I252" s="37" t="str">
        <f t="shared" si="34"/>
        <v/>
      </c>
      <c r="J252" s="38" t="str">
        <f t="shared" si="35"/>
        <v/>
      </c>
      <c r="K252" s="53">
        <f t="shared" si="29"/>
        <v>0</v>
      </c>
      <c r="L252" s="39" t="str">
        <f t="shared" si="30"/>
        <v/>
      </c>
      <c r="M252" s="40" t="str">
        <f t="shared" si="27"/>
        <v/>
      </c>
      <c r="N252" s="40" t="str">
        <f t="shared" si="31"/>
        <v/>
      </c>
      <c r="O252" s="40" t="str">
        <f t="shared" si="32"/>
        <v/>
      </c>
      <c r="P252" s="40" t="str">
        <f t="shared" si="33"/>
        <v/>
      </c>
    </row>
    <row r="253" spans="8:16" ht="12.75" customHeight="1" x14ac:dyDescent="0.2">
      <c r="H253" s="52" t="e">
        <f t="shared" si="28"/>
        <v>#VALUE!</v>
      </c>
      <c r="I253" s="37" t="str">
        <f t="shared" si="34"/>
        <v/>
      </c>
      <c r="J253" s="38" t="str">
        <f t="shared" si="35"/>
        <v/>
      </c>
      <c r="K253" s="53">
        <f t="shared" si="29"/>
        <v>0</v>
      </c>
      <c r="L253" s="39" t="str">
        <f t="shared" si="30"/>
        <v/>
      </c>
      <c r="M253" s="40" t="str">
        <f t="shared" si="27"/>
        <v/>
      </c>
      <c r="N253" s="40" t="str">
        <f t="shared" si="31"/>
        <v/>
      </c>
      <c r="O253" s="40" t="str">
        <f t="shared" si="32"/>
        <v/>
      </c>
      <c r="P253" s="40" t="str">
        <f t="shared" si="33"/>
        <v/>
      </c>
    </row>
    <row r="254" spans="8:16" ht="12.75" customHeight="1" x14ac:dyDescent="0.2">
      <c r="H254" s="52" t="e">
        <f t="shared" si="28"/>
        <v>#VALUE!</v>
      </c>
      <c r="I254" s="37" t="str">
        <f t="shared" si="34"/>
        <v/>
      </c>
      <c r="J254" s="38" t="str">
        <f t="shared" si="35"/>
        <v/>
      </c>
      <c r="K254" s="53">
        <f t="shared" si="29"/>
        <v>0</v>
      </c>
      <c r="L254" s="39" t="str">
        <f t="shared" si="30"/>
        <v/>
      </c>
      <c r="M254" s="40" t="str">
        <f t="shared" si="27"/>
        <v/>
      </c>
      <c r="N254" s="40" t="str">
        <f t="shared" si="31"/>
        <v/>
      </c>
      <c r="O254" s="40" t="str">
        <f t="shared" si="32"/>
        <v/>
      </c>
      <c r="P254" s="40" t="str">
        <f t="shared" si="33"/>
        <v/>
      </c>
    </row>
    <row r="255" spans="8:16" ht="12.75" customHeight="1" x14ac:dyDescent="0.2">
      <c r="H255" s="52" t="e">
        <f t="shared" si="28"/>
        <v>#VALUE!</v>
      </c>
      <c r="I255" s="37" t="str">
        <f t="shared" si="34"/>
        <v/>
      </c>
      <c r="J255" s="38" t="str">
        <f t="shared" si="35"/>
        <v/>
      </c>
      <c r="K255" s="53">
        <f t="shared" si="29"/>
        <v>0</v>
      </c>
      <c r="L255" s="39" t="str">
        <f t="shared" si="30"/>
        <v/>
      </c>
      <c r="M255" s="40" t="str">
        <f t="shared" si="27"/>
        <v/>
      </c>
      <c r="N255" s="40" t="str">
        <f t="shared" si="31"/>
        <v/>
      </c>
      <c r="O255" s="40" t="str">
        <f t="shared" si="32"/>
        <v/>
      </c>
      <c r="P255" s="40" t="str">
        <f t="shared" si="33"/>
        <v/>
      </c>
    </row>
    <row r="256" spans="8:16" ht="12.75" customHeight="1" x14ac:dyDescent="0.2">
      <c r="H256" s="52" t="e">
        <f t="shared" si="28"/>
        <v>#VALUE!</v>
      </c>
      <c r="I256" s="37" t="str">
        <f t="shared" si="34"/>
        <v/>
      </c>
      <c r="J256" s="38" t="str">
        <f t="shared" si="35"/>
        <v/>
      </c>
      <c r="K256" s="53">
        <f t="shared" si="29"/>
        <v>0</v>
      </c>
      <c r="L256" s="39" t="str">
        <f t="shared" si="30"/>
        <v/>
      </c>
      <c r="M256" s="40" t="str">
        <f t="shared" si="27"/>
        <v/>
      </c>
      <c r="N256" s="40" t="str">
        <f t="shared" si="31"/>
        <v/>
      </c>
      <c r="O256" s="40" t="str">
        <f t="shared" si="32"/>
        <v/>
      </c>
      <c r="P256" s="40" t="str">
        <f t="shared" si="33"/>
        <v/>
      </c>
    </row>
    <row r="257" spans="8:16" ht="12.75" customHeight="1" x14ac:dyDescent="0.2">
      <c r="H257" s="52" t="e">
        <f t="shared" si="28"/>
        <v>#VALUE!</v>
      </c>
      <c r="I257" s="37" t="str">
        <f t="shared" si="34"/>
        <v/>
      </c>
      <c r="J257" s="38" t="str">
        <f t="shared" si="35"/>
        <v/>
      </c>
      <c r="K257" s="53">
        <f t="shared" si="29"/>
        <v>0</v>
      </c>
      <c r="L257" s="39" t="str">
        <f t="shared" si="30"/>
        <v/>
      </c>
      <c r="M257" s="40" t="str">
        <f t="shared" si="27"/>
        <v/>
      </c>
      <c r="N257" s="40" t="str">
        <f t="shared" si="31"/>
        <v/>
      </c>
      <c r="O257" s="40" t="str">
        <f t="shared" si="32"/>
        <v/>
      </c>
      <c r="P257" s="40" t="str">
        <f t="shared" si="33"/>
        <v/>
      </c>
    </row>
    <row r="258" spans="8:16" ht="12.75" customHeight="1" x14ac:dyDescent="0.2">
      <c r="I258" s="37" t="str">
        <f t="shared" si="34"/>
        <v/>
      </c>
      <c r="J258" s="38" t="str">
        <f t="shared" si="35"/>
        <v/>
      </c>
      <c r="K258" s="53">
        <f t="shared" si="29"/>
        <v>0</v>
      </c>
      <c r="L258" s="39" t="str">
        <f t="shared" si="30"/>
        <v/>
      </c>
      <c r="M258" s="40" t="str">
        <f t="shared" si="27"/>
        <v/>
      </c>
      <c r="N258" s="40" t="str">
        <f t="shared" si="31"/>
        <v/>
      </c>
      <c r="O258" s="40" t="str">
        <f t="shared" si="32"/>
        <v/>
      </c>
      <c r="P258" s="40" t="str">
        <f t="shared" si="33"/>
        <v/>
      </c>
    </row>
    <row r="259" spans="8:16" ht="12.75" customHeight="1" x14ac:dyDescent="0.2">
      <c r="I259" s="37" t="str">
        <f t="shared" si="34"/>
        <v/>
      </c>
      <c r="J259" s="38" t="str">
        <f t="shared" si="35"/>
        <v/>
      </c>
      <c r="K259" s="53">
        <f t="shared" si="29"/>
        <v>0</v>
      </c>
      <c r="L259" s="39" t="str">
        <f t="shared" si="30"/>
        <v/>
      </c>
      <c r="M259" s="40" t="str">
        <f t="shared" si="27"/>
        <v/>
      </c>
      <c r="N259" s="40" t="str">
        <f t="shared" si="31"/>
        <v/>
      </c>
      <c r="O259" s="40" t="str">
        <f t="shared" si="32"/>
        <v/>
      </c>
      <c r="P259" s="40" t="str">
        <f t="shared" si="33"/>
        <v/>
      </c>
    </row>
    <row r="260" spans="8:16" ht="12.75" customHeight="1" x14ac:dyDescent="0.2">
      <c r="I260" s="37" t="str">
        <f t="shared" si="34"/>
        <v/>
      </c>
      <c r="J260" s="38" t="str">
        <f t="shared" si="35"/>
        <v/>
      </c>
      <c r="K260" s="53">
        <f t="shared" si="29"/>
        <v>0</v>
      </c>
      <c r="L260" s="39" t="str">
        <f t="shared" si="30"/>
        <v/>
      </c>
      <c r="M260" s="40" t="str">
        <f t="shared" si="27"/>
        <v/>
      </c>
      <c r="N260" s="40" t="str">
        <f t="shared" si="31"/>
        <v/>
      </c>
      <c r="O260" s="40" t="str">
        <f t="shared" si="32"/>
        <v/>
      </c>
      <c r="P260" s="40" t="str">
        <f t="shared" si="33"/>
        <v/>
      </c>
    </row>
    <row r="261" spans="8:16" ht="12.75" customHeight="1" x14ac:dyDescent="0.2">
      <c r="I261" s="37" t="str">
        <f t="shared" si="34"/>
        <v/>
      </c>
      <c r="J261" s="38" t="str">
        <f t="shared" si="35"/>
        <v/>
      </c>
      <c r="K261" s="53">
        <f t="shared" si="29"/>
        <v>0</v>
      </c>
      <c r="L261" s="39" t="str">
        <f t="shared" si="30"/>
        <v/>
      </c>
      <c r="M261" s="40" t="str">
        <f t="shared" si="27"/>
        <v/>
      </c>
      <c r="N261" s="40" t="str">
        <f t="shared" si="31"/>
        <v/>
      </c>
      <c r="O261" s="40" t="str">
        <f t="shared" si="32"/>
        <v/>
      </c>
      <c r="P261" s="40" t="str">
        <f t="shared" si="33"/>
        <v/>
      </c>
    </row>
    <row r="262" spans="8:16" ht="12.75" customHeight="1" x14ac:dyDescent="0.2">
      <c r="I262" s="37" t="str">
        <f t="shared" si="34"/>
        <v/>
      </c>
      <c r="J262" s="38" t="str">
        <f t="shared" si="35"/>
        <v/>
      </c>
      <c r="K262" s="53">
        <f t="shared" si="29"/>
        <v>0</v>
      </c>
      <c r="L262" s="39" t="str">
        <f t="shared" si="30"/>
        <v/>
      </c>
      <c r="M262" s="40" t="str">
        <f t="shared" si="27"/>
        <v/>
      </c>
      <c r="N262" s="40" t="str">
        <f t="shared" si="31"/>
        <v/>
      </c>
      <c r="O262" s="40" t="str">
        <f t="shared" si="32"/>
        <v/>
      </c>
      <c r="P262" s="40" t="str">
        <f t="shared" si="33"/>
        <v/>
      </c>
    </row>
    <row r="263" spans="8:16" ht="12.75" customHeight="1" x14ac:dyDescent="0.2">
      <c r="I263" s="37" t="str">
        <f t="shared" si="34"/>
        <v/>
      </c>
      <c r="J263" s="38" t="str">
        <f t="shared" si="35"/>
        <v/>
      </c>
      <c r="K263" s="53">
        <f t="shared" si="29"/>
        <v>0</v>
      </c>
      <c r="L263" s="39" t="str">
        <f t="shared" si="30"/>
        <v/>
      </c>
      <c r="M263" s="40" t="str">
        <f t="shared" si="27"/>
        <v/>
      </c>
      <c r="N263" s="40" t="str">
        <f t="shared" si="31"/>
        <v/>
      </c>
      <c r="O263" s="40" t="str">
        <f t="shared" si="32"/>
        <v/>
      </c>
      <c r="P263" s="40" t="str">
        <f t="shared" si="33"/>
        <v/>
      </c>
    </row>
    <row r="264" spans="8:16" ht="12.75" customHeight="1" x14ac:dyDescent="0.2">
      <c r="I264" s="37" t="str">
        <f t="shared" si="34"/>
        <v/>
      </c>
      <c r="J264" s="38" t="str">
        <f t="shared" si="35"/>
        <v/>
      </c>
      <c r="K264" s="53">
        <f t="shared" si="29"/>
        <v>0</v>
      </c>
      <c r="L264" s="39" t="str">
        <f t="shared" si="30"/>
        <v/>
      </c>
      <c r="M264" s="40" t="str">
        <f t="shared" si="27"/>
        <v/>
      </c>
      <c r="N264" s="40" t="str">
        <f t="shared" si="31"/>
        <v/>
      </c>
      <c r="O264" s="40" t="str">
        <f t="shared" si="32"/>
        <v/>
      </c>
      <c r="P264" s="40" t="str">
        <f t="shared" si="33"/>
        <v/>
      </c>
    </row>
    <row r="265" spans="8:16" ht="12.75" customHeight="1" x14ac:dyDescent="0.2">
      <c r="I265" s="37" t="str">
        <f t="shared" si="34"/>
        <v/>
      </c>
      <c r="J265" s="38" t="str">
        <f t="shared" si="35"/>
        <v/>
      </c>
      <c r="K265" s="53">
        <f t="shared" si="29"/>
        <v>0</v>
      </c>
      <c r="L265" s="39" t="str">
        <f t="shared" si="30"/>
        <v/>
      </c>
      <c r="M265" s="40" t="str">
        <f t="shared" si="27"/>
        <v/>
      </c>
      <c r="N265" s="40" t="str">
        <f t="shared" si="31"/>
        <v/>
      </c>
      <c r="O265" s="40" t="str">
        <f t="shared" si="32"/>
        <v/>
      </c>
      <c r="P265" s="40" t="str">
        <f t="shared" si="33"/>
        <v/>
      </c>
    </row>
    <row r="266" spans="8:16" ht="12.75" customHeight="1" x14ac:dyDescent="0.2">
      <c r="I266" s="37" t="str">
        <f t="shared" si="34"/>
        <v/>
      </c>
      <c r="J266" s="38" t="str">
        <f t="shared" si="35"/>
        <v/>
      </c>
      <c r="K266" s="53">
        <f t="shared" si="29"/>
        <v>0</v>
      </c>
      <c r="L266" s="39" t="str">
        <f t="shared" si="30"/>
        <v/>
      </c>
      <c r="M266" s="40" t="str">
        <f t="shared" si="27"/>
        <v/>
      </c>
      <c r="N266" s="40" t="str">
        <f t="shared" si="31"/>
        <v/>
      </c>
      <c r="O266" s="40" t="str">
        <f t="shared" si="32"/>
        <v/>
      </c>
      <c r="P266" s="40" t="str">
        <f t="shared" si="33"/>
        <v/>
      </c>
    </row>
    <row r="267" spans="8:16" ht="12.75" customHeight="1" x14ac:dyDescent="0.2">
      <c r="I267" s="37" t="str">
        <f t="shared" si="34"/>
        <v/>
      </c>
      <c r="J267" s="38" t="str">
        <f t="shared" si="35"/>
        <v/>
      </c>
      <c r="K267" s="53">
        <f t="shared" si="29"/>
        <v>0</v>
      </c>
      <c r="L267" s="39" t="str">
        <f t="shared" si="30"/>
        <v/>
      </c>
      <c r="M267" s="40" t="str">
        <f t="shared" si="27"/>
        <v/>
      </c>
      <c r="N267" s="40" t="str">
        <f t="shared" si="31"/>
        <v/>
      </c>
      <c r="O267" s="40" t="str">
        <f t="shared" si="32"/>
        <v/>
      </c>
      <c r="P267" s="40" t="str">
        <f t="shared" si="33"/>
        <v/>
      </c>
    </row>
    <row r="268" spans="8:16" ht="12.75" customHeight="1" x14ac:dyDescent="0.2">
      <c r="I268" s="37" t="str">
        <f t="shared" si="34"/>
        <v/>
      </c>
      <c r="J268" s="38" t="str">
        <f t="shared" si="35"/>
        <v/>
      </c>
      <c r="K268" s="53">
        <f t="shared" si="29"/>
        <v>0</v>
      </c>
      <c r="L268" s="39" t="str">
        <f t="shared" si="30"/>
        <v/>
      </c>
      <c r="M268" s="40" t="str">
        <f t="shared" si="27"/>
        <v/>
      </c>
      <c r="N268" s="40" t="str">
        <f t="shared" si="31"/>
        <v/>
      </c>
      <c r="O268" s="40" t="str">
        <f t="shared" si="32"/>
        <v/>
      </c>
      <c r="P268" s="40" t="str">
        <f t="shared" si="33"/>
        <v/>
      </c>
    </row>
    <row r="269" spans="8:16" ht="12.75" customHeight="1" x14ac:dyDescent="0.2">
      <c r="I269" s="37" t="str">
        <f t="shared" si="34"/>
        <v/>
      </c>
      <c r="J269" s="38" t="str">
        <f t="shared" si="35"/>
        <v/>
      </c>
      <c r="K269" s="53">
        <f t="shared" si="29"/>
        <v>0</v>
      </c>
      <c r="L269" s="39" t="str">
        <f t="shared" si="30"/>
        <v/>
      </c>
      <c r="M269" s="40" t="str">
        <f t="shared" si="27"/>
        <v/>
      </c>
      <c r="N269" s="40" t="str">
        <f t="shared" si="31"/>
        <v/>
      </c>
      <c r="O269" s="40" t="str">
        <f t="shared" si="32"/>
        <v/>
      </c>
      <c r="P269" s="40" t="str">
        <f t="shared" si="33"/>
        <v/>
      </c>
    </row>
    <row r="270" spans="8:16" ht="12.75" customHeight="1" x14ac:dyDescent="0.2">
      <c r="I270" s="37" t="str">
        <f t="shared" si="34"/>
        <v/>
      </c>
      <c r="J270" s="38" t="str">
        <f t="shared" si="35"/>
        <v/>
      </c>
      <c r="K270" s="53">
        <f t="shared" si="29"/>
        <v>0</v>
      </c>
      <c r="L270" s="39" t="str">
        <f t="shared" si="30"/>
        <v/>
      </c>
      <c r="M270" s="40" t="str">
        <f t="shared" ref="M270:M333" si="36">IF(I270&lt;&gt;"",P269,"")</f>
        <v/>
      </c>
      <c r="N270" s="40" t="str">
        <f t="shared" si="31"/>
        <v/>
      </c>
      <c r="O270" s="40" t="str">
        <f t="shared" si="32"/>
        <v/>
      </c>
      <c r="P270" s="40" t="str">
        <f t="shared" si="33"/>
        <v/>
      </c>
    </row>
    <row r="271" spans="8:16" ht="12.75" customHeight="1" x14ac:dyDescent="0.2">
      <c r="I271" s="37" t="str">
        <f t="shared" si="34"/>
        <v/>
      </c>
      <c r="J271" s="38" t="str">
        <f t="shared" si="35"/>
        <v/>
      </c>
      <c r="K271" s="53">
        <f t="shared" si="29"/>
        <v>0</v>
      </c>
      <c r="L271" s="39" t="str">
        <f t="shared" si="30"/>
        <v/>
      </c>
      <c r="M271" s="40" t="str">
        <f t="shared" si="36"/>
        <v/>
      </c>
      <c r="N271" s="40" t="str">
        <f t="shared" si="31"/>
        <v/>
      </c>
      <c r="O271" s="40" t="str">
        <f t="shared" si="32"/>
        <v/>
      </c>
      <c r="P271" s="40" t="str">
        <f t="shared" si="33"/>
        <v/>
      </c>
    </row>
    <row r="272" spans="8:16" ht="12.75" customHeight="1" x14ac:dyDescent="0.2">
      <c r="I272" s="37" t="str">
        <f t="shared" si="34"/>
        <v/>
      </c>
      <c r="J272" s="38" t="str">
        <f t="shared" si="35"/>
        <v/>
      </c>
      <c r="K272" s="53">
        <f t="shared" si="29"/>
        <v>0</v>
      </c>
      <c r="L272" s="39" t="str">
        <f t="shared" si="30"/>
        <v/>
      </c>
      <c r="M272" s="40" t="str">
        <f t="shared" si="36"/>
        <v/>
      </c>
      <c r="N272" s="40" t="str">
        <f t="shared" si="31"/>
        <v/>
      </c>
      <c r="O272" s="40" t="str">
        <f t="shared" si="32"/>
        <v/>
      </c>
      <c r="P272" s="40" t="str">
        <f t="shared" si="33"/>
        <v/>
      </c>
    </row>
    <row r="273" spans="9:16" ht="12.75" customHeight="1" x14ac:dyDescent="0.2">
      <c r="I273" s="37" t="str">
        <f t="shared" si="34"/>
        <v/>
      </c>
      <c r="J273" s="38" t="str">
        <f t="shared" si="35"/>
        <v/>
      </c>
      <c r="K273" s="53">
        <f t="shared" si="29"/>
        <v>0</v>
      </c>
      <c r="L273" s="39" t="str">
        <f t="shared" si="30"/>
        <v/>
      </c>
      <c r="M273" s="40" t="str">
        <f t="shared" si="36"/>
        <v/>
      </c>
      <c r="N273" s="40" t="str">
        <f t="shared" si="31"/>
        <v/>
      </c>
      <c r="O273" s="40" t="str">
        <f t="shared" si="32"/>
        <v/>
      </c>
      <c r="P273" s="40" t="str">
        <f t="shared" si="33"/>
        <v/>
      </c>
    </row>
    <row r="274" spans="9:16" ht="12.75" customHeight="1" x14ac:dyDescent="0.2">
      <c r="I274" s="37" t="str">
        <f t="shared" si="34"/>
        <v/>
      </c>
      <c r="J274" s="38" t="str">
        <f t="shared" si="35"/>
        <v/>
      </c>
      <c r="K274" s="53">
        <f t="shared" si="29"/>
        <v>0</v>
      </c>
      <c r="L274" s="39" t="str">
        <f t="shared" si="30"/>
        <v/>
      </c>
      <c r="M274" s="40" t="str">
        <f t="shared" si="36"/>
        <v/>
      </c>
      <c r="N274" s="40" t="str">
        <f t="shared" si="31"/>
        <v/>
      </c>
      <c r="O274" s="40" t="str">
        <f t="shared" si="32"/>
        <v/>
      </c>
      <c r="P274" s="40" t="str">
        <f t="shared" si="33"/>
        <v/>
      </c>
    </row>
    <row r="275" spans="9:16" ht="12.75" customHeight="1" x14ac:dyDescent="0.2">
      <c r="I275" s="37" t="str">
        <f t="shared" si="34"/>
        <v/>
      </c>
      <c r="J275" s="38" t="str">
        <f t="shared" si="35"/>
        <v/>
      </c>
      <c r="K275" s="53">
        <f t="shared" ref="K275:K338" si="37">IF(J276="",0,J276)</f>
        <v>0</v>
      </c>
      <c r="L275" s="39" t="str">
        <f t="shared" ref="L275:L338" si="38">IF(J275="","",$L$14)</f>
        <v/>
      </c>
      <c r="M275" s="40" t="str">
        <f t="shared" si="36"/>
        <v/>
      </c>
      <c r="N275" s="40" t="str">
        <f t="shared" ref="N275:N338" si="39">IF(I275&lt;&gt;"",$N$14*M275,"")</f>
        <v/>
      </c>
      <c r="O275" s="40" t="str">
        <f t="shared" ref="O275:O338" si="40">IF(I275&lt;&gt;"",L275-N275,"")</f>
        <v/>
      </c>
      <c r="P275" s="40" t="str">
        <f t="shared" ref="P275:P338" si="41">IF(I275&lt;&gt;"",M275-O275,"")</f>
        <v/>
      </c>
    </row>
    <row r="276" spans="9:16" ht="12.75" customHeight="1" x14ac:dyDescent="0.2">
      <c r="I276" s="37" t="str">
        <f t="shared" ref="I276:I339" si="42">IF(I275&gt;=$I$14,"",I275+1)</f>
        <v/>
      </c>
      <c r="J276" s="38" t="str">
        <f t="shared" ref="J276:J339" si="43">IF(I276="","",EDATE($J$18,I275))</f>
        <v/>
      </c>
      <c r="K276" s="53">
        <f t="shared" si="37"/>
        <v>0</v>
      </c>
      <c r="L276" s="39" t="str">
        <f t="shared" si="38"/>
        <v/>
      </c>
      <c r="M276" s="40" t="str">
        <f t="shared" si="36"/>
        <v/>
      </c>
      <c r="N276" s="40" t="str">
        <f t="shared" si="39"/>
        <v/>
      </c>
      <c r="O276" s="40" t="str">
        <f t="shared" si="40"/>
        <v/>
      </c>
      <c r="P276" s="40" t="str">
        <f t="shared" si="41"/>
        <v/>
      </c>
    </row>
    <row r="277" spans="9:16" ht="12.75" customHeight="1" x14ac:dyDescent="0.2">
      <c r="I277" s="37" t="str">
        <f t="shared" si="42"/>
        <v/>
      </c>
      <c r="J277" s="38" t="str">
        <f t="shared" si="43"/>
        <v/>
      </c>
      <c r="K277" s="53">
        <f t="shared" si="37"/>
        <v>0</v>
      </c>
      <c r="L277" s="39" t="str">
        <f t="shared" si="38"/>
        <v/>
      </c>
      <c r="M277" s="40" t="str">
        <f t="shared" si="36"/>
        <v/>
      </c>
      <c r="N277" s="40" t="str">
        <f t="shared" si="39"/>
        <v/>
      </c>
      <c r="O277" s="40" t="str">
        <f t="shared" si="40"/>
        <v/>
      </c>
      <c r="P277" s="40" t="str">
        <f t="shared" si="41"/>
        <v/>
      </c>
    </row>
    <row r="278" spans="9:16" ht="12.75" customHeight="1" x14ac:dyDescent="0.2">
      <c r="I278" s="37" t="str">
        <f t="shared" si="42"/>
        <v/>
      </c>
      <c r="J278" s="38" t="str">
        <f t="shared" si="43"/>
        <v/>
      </c>
      <c r="K278" s="53">
        <f t="shared" si="37"/>
        <v>0</v>
      </c>
      <c r="L278" s="39" t="str">
        <f t="shared" si="38"/>
        <v/>
      </c>
      <c r="M278" s="40" t="str">
        <f t="shared" si="36"/>
        <v/>
      </c>
      <c r="N278" s="40" t="str">
        <f t="shared" si="39"/>
        <v/>
      </c>
      <c r="O278" s="40" t="str">
        <f t="shared" si="40"/>
        <v/>
      </c>
      <c r="P278" s="40" t="str">
        <f t="shared" si="41"/>
        <v/>
      </c>
    </row>
    <row r="279" spans="9:16" ht="12.75" customHeight="1" x14ac:dyDescent="0.2">
      <c r="I279" s="37" t="str">
        <f t="shared" si="42"/>
        <v/>
      </c>
      <c r="J279" s="38" t="str">
        <f t="shared" si="43"/>
        <v/>
      </c>
      <c r="K279" s="53">
        <f t="shared" si="37"/>
        <v>0</v>
      </c>
      <c r="L279" s="39" t="str">
        <f t="shared" si="38"/>
        <v/>
      </c>
      <c r="M279" s="40" t="str">
        <f t="shared" si="36"/>
        <v/>
      </c>
      <c r="N279" s="40" t="str">
        <f t="shared" si="39"/>
        <v/>
      </c>
      <c r="O279" s="40" t="str">
        <f t="shared" si="40"/>
        <v/>
      </c>
      <c r="P279" s="40" t="str">
        <f t="shared" si="41"/>
        <v/>
      </c>
    </row>
    <row r="280" spans="9:16" ht="12.75" customHeight="1" x14ac:dyDescent="0.2">
      <c r="I280" s="37" t="str">
        <f t="shared" si="42"/>
        <v/>
      </c>
      <c r="J280" s="38" t="str">
        <f t="shared" si="43"/>
        <v/>
      </c>
      <c r="K280" s="53">
        <f t="shared" si="37"/>
        <v>0</v>
      </c>
      <c r="L280" s="39" t="str">
        <f t="shared" si="38"/>
        <v/>
      </c>
      <c r="M280" s="40" t="str">
        <f t="shared" si="36"/>
        <v/>
      </c>
      <c r="N280" s="40" t="str">
        <f t="shared" si="39"/>
        <v/>
      </c>
      <c r="O280" s="40" t="str">
        <f t="shared" si="40"/>
        <v/>
      </c>
      <c r="P280" s="40" t="str">
        <f t="shared" si="41"/>
        <v/>
      </c>
    </row>
    <row r="281" spans="9:16" ht="12.75" customHeight="1" x14ac:dyDescent="0.2">
      <c r="I281" s="37" t="str">
        <f t="shared" si="42"/>
        <v/>
      </c>
      <c r="J281" s="38" t="str">
        <f t="shared" si="43"/>
        <v/>
      </c>
      <c r="K281" s="53">
        <f t="shared" si="37"/>
        <v>0</v>
      </c>
      <c r="L281" s="39" t="str">
        <f t="shared" si="38"/>
        <v/>
      </c>
      <c r="M281" s="40" t="str">
        <f t="shared" si="36"/>
        <v/>
      </c>
      <c r="N281" s="40" t="str">
        <f t="shared" si="39"/>
        <v/>
      </c>
      <c r="O281" s="40" t="str">
        <f t="shared" si="40"/>
        <v/>
      </c>
      <c r="P281" s="40" t="str">
        <f t="shared" si="41"/>
        <v/>
      </c>
    </row>
    <row r="282" spans="9:16" ht="12.75" customHeight="1" x14ac:dyDescent="0.2">
      <c r="I282" s="37" t="str">
        <f t="shared" si="42"/>
        <v/>
      </c>
      <c r="J282" s="38" t="str">
        <f t="shared" si="43"/>
        <v/>
      </c>
      <c r="K282" s="53">
        <f t="shared" si="37"/>
        <v>0</v>
      </c>
      <c r="L282" s="39" t="str">
        <f t="shared" si="38"/>
        <v/>
      </c>
      <c r="M282" s="40" t="str">
        <f t="shared" si="36"/>
        <v/>
      </c>
      <c r="N282" s="40" t="str">
        <f t="shared" si="39"/>
        <v/>
      </c>
      <c r="O282" s="40" t="str">
        <f t="shared" si="40"/>
        <v/>
      </c>
      <c r="P282" s="40" t="str">
        <f t="shared" si="41"/>
        <v/>
      </c>
    </row>
    <row r="283" spans="9:16" ht="12.75" customHeight="1" x14ac:dyDescent="0.2">
      <c r="I283" s="37" t="str">
        <f t="shared" si="42"/>
        <v/>
      </c>
      <c r="J283" s="38" t="str">
        <f t="shared" si="43"/>
        <v/>
      </c>
      <c r="K283" s="53">
        <f t="shared" si="37"/>
        <v>0</v>
      </c>
      <c r="L283" s="39" t="str">
        <f t="shared" si="38"/>
        <v/>
      </c>
      <c r="M283" s="40" t="str">
        <f t="shared" si="36"/>
        <v/>
      </c>
      <c r="N283" s="40" t="str">
        <f t="shared" si="39"/>
        <v/>
      </c>
      <c r="O283" s="40" t="str">
        <f t="shared" si="40"/>
        <v/>
      </c>
      <c r="P283" s="40" t="str">
        <f t="shared" si="41"/>
        <v/>
      </c>
    </row>
    <row r="284" spans="9:16" ht="12.75" customHeight="1" x14ac:dyDescent="0.2">
      <c r="I284" s="37" t="str">
        <f t="shared" si="42"/>
        <v/>
      </c>
      <c r="J284" s="38" t="str">
        <f t="shared" si="43"/>
        <v/>
      </c>
      <c r="K284" s="53">
        <f t="shared" si="37"/>
        <v>0</v>
      </c>
      <c r="L284" s="39" t="str">
        <f t="shared" si="38"/>
        <v/>
      </c>
      <c r="M284" s="40" t="str">
        <f t="shared" si="36"/>
        <v/>
      </c>
      <c r="N284" s="40" t="str">
        <f t="shared" si="39"/>
        <v/>
      </c>
      <c r="O284" s="40" t="str">
        <f t="shared" si="40"/>
        <v/>
      </c>
      <c r="P284" s="40" t="str">
        <f t="shared" si="41"/>
        <v/>
      </c>
    </row>
    <row r="285" spans="9:16" ht="12.75" customHeight="1" x14ac:dyDescent="0.2">
      <c r="I285" s="37" t="str">
        <f t="shared" si="42"/>
        <v/>
      </c>
      <c r="J285" s="38" t="str">
        <f t="shared" si="43"/>
        <v/>
      </c>
      <c r="K285" s="53">
        <f t="shared" si="37"/>
        <v>0</v>
      </c>
      <c r="L285" s="39" t="str">
        <f t="shared" si="38"/>
        <v/>
      </c>
      <c r="M285" s="40" t="str">
        <f t="shared" si="36"/>
        <v/>
      </c>
      <c r="N285" s="40" t="str">
        <f t="shared" si="39"/>
        <v/>
      </c>
      <c r="O285" s="40" t="str">
        <f t="shared" si="40"/>
        <v/>
      </c>
      <c r="P285" s="40" t="str">
        <f t="shared" si="41"/>
        <v/>
      </c>
    </row>
    <row r="286" spans="9:16" ht="12.75" customHeight="1" x14ac:dyDescent="0.2">
      <c r="I286" s="37" t="str">
        <f t="shared" si="42"/>
        <v/>
      </c>
      <c r="J286" s="38" t="str">
        <f t="shared" si="43"/>
        <v/>
      </c>
      <c r="K286" s="53">
        <f t="shared" si="37"/>
        <v>0</v>
      </c>
      <c r="L286" s="39" t="str">
        <f t="shared" si="38"/>
        <v/>
      </c>
      <c r="M286" s="40" t="str">
        <f t="shared" si="36"/>
        <v/>
      </c>
      <c r="N286" s="40" t="str">
        <f t="shared" si="39"/>
        <v/>
      </c>
      <c r="O286" s="40" t="str">
        <f t="shared" si="40"/>
        <v/>
      </c>
      <c r="P286" s="40" t="str">
        <f t="shared" si="41"/>
        <v/>
      </c>
    </row>
    <row r="287" spans="9:16" ht="12.75" customHeight="1" x14ac:dyDescent="0.2">
      <c r="I287" s="37" t="str">
        <f t="shared" si="42"/>
        <v/>
      </c>
      <c r="J287" s="38" t="str">
        <f t="shared" si="43"/>
        <v/>
      </c>
      <c r="K287" s="53">
        <f t="shared" si="37"/>
        <v>0</v>
      </c>
      <c r="L287" s="39" t="str">
        <f t="shared" si="38"/>
        <v/>
      </c>
      <c r="M287" s="40" t="str">
        <f t="shared" si="36"/>
        <v/>
      </c>
      <c r="N287" s="40" t="str">
        <f t="shared" si="39"/>
        <v/>
      </c>
      <c r="O287" s="40" t="str">
        <f t="shared" si="40"/>
        <v/>
      </c>
      <c r="P287" s="40" t="str">
        <f t="shared" si="41"/>
        <v/>
      </c>
    </row>
    <row r="288" spans="9:16" ht="12.75" customHeight="1" x14ac:dyDescent="0.2">
      <c r="I288" s="37" t="str">
        <f t="shared" si="42"/>
        <v/>
      </c>
      <c r="J288" s="38" t="str">
        <f t="shared" si="43"/>
        <v/>
      </c>
      <c r="K288" s="53">
        <f t="shared" si="37"/>
        <v>0</v>
      </c>
      <c r="L288" s="39" t="str">
        <f t="shared" si="38"/>
        <v/>
      </c>
      <c r="M288" s="40" t="str">
        <f t="shared" si="36"/>
        <v/>
      </c>
      <c r="N288" s="40" t="str">
        <f t="shared" si="39"/>
        <v/>
      </c>
      <c r="O288" s="40" t="str">
        <f t="shared" si="40"/>
        <v/>
      </c>
      <c r="P288" s="40" t="str">
        <f t="shared" si="41"/>
        <v/>
      </c>
    </row>
    <row r="289" spans="9:16" ht="12.75" customHeight="1" x14ac:dyDescent="0.2">
      <c r="I289" s="37" t="str">
        <f t="shared" si="42"/>
        <v/>
      </c>
      <c r="J289" s="38" t="str">
        <f t="shared" si="43"/>
        <v/>
      </c>
      <c r="K289" s="53">
        <f t="shared" si="37"/>
        <v>0</v>
      </c>
      <c r="L289" s="39" t="str">
        <f t="shared" si="38"/>
        <v/>
      </c>
      <c r="M289" s="40" t="str">
        <f t="shared" si="36"/>
        <v/>
      </c>
      <c r="N289" s="40" t="str">
        <f t="shared" si="39"/>
        <v/>
      </c>
      <c r="O289" s="40" t="str">
        <f t="shared" si="40"/>
        <v/>
      </c>
      <c r="P289" s="40" t="str">
        <f t="shared" si="41"/>
        <v/>
      </c>
    </row>
    <row r="290" spans="9:16" ht="12.75" customHeight="1" x14ac:dyDescent="0.2">
      <c r="I290" s="37" t="str">
        <f t="shared" si="42"/>
        <v/>
      </c>
      <c r="J290" s="38" t="str">
        <f t="shared" si="43"/>
        <v/>
      </c>
      <c r="K290" s="53">
        <f t="shared" si="37"/>
        <v>0</v>
      </c>
      <c r="L290" s="39" t="str">
        <f t="shared" si="38"/>
        <v/>
      </c>
      <c r="M290" s="40" t="str">
        <f t="shared" si="36"/>
        <v/>
      </c>
      <c r="N290" s="40" t="str">
        <f t="shared" si="39"/>
        <v/>
      </c>
      <c r="O290" s="40" t="str">
        <f t="shared" si="40"/>
        <v/>
      </c>
      <c r="P290" s="40" t="str">
        <f t="shared" si="41"/>
        <v/>
      </c>
    </row>
    <row r="291" spans="9:16" ht="12.75" customHeight="1" x14ac:dyDescent="0.2">
      <c r="I291" s="37" t="str">
        <f t="shared" si="42"/>
        <v/>
      </c>
      <c r="J291" s="38" t="str">
        <f t="shared" si="43"/>
        <v/>
      </c>
      <c r="K291" s="53">
        <f t="shared" si="37"/>
        <v>0</v>
      </c>
      <c r="L291" s="39" t="str">
        <f t="shared" si="38"/>
        <v/>
      </c>
      <c r="M291" s="40" t="str">
        <f t="shared" si="36"/>
        <v/>
      </c>
      <c r="N291" s="40" t="str">
        <f t="shared" si="39"/>
        <v/>
      </c>
      <c r="O291" s="40" t="str">
        <f t="shared" si="40"/>
        <v/>
      </c>
      <c r="P291" s="40" t="str">
        <f t="shared" si="41"/>
        <v/>
      </c>
    </row>
    <row r="292" spans="9:16" ht="12.75" customHeight="1" x14ac:dyDescent="0.2">
      <c r="I292" s="37" t="str">
        <f t="shared" si="42"/>
        <v/>
      </c>
      <c r="J292" s="38" t="str">
        <f t="shared" si="43"/>
        <v/>
      </c>
      <c r="K292" s="53">
        <f t="shared" si="37"/>
        <v>0</v>
      </c>
      <c r="L292" s="39" t="str">
        <f t="shared" si="38"/>
        <v/>
      </c>
      <c r="M292" s="40" t="str">
        <f t="shared" si="36"/>
        <v/>
      </c>
      <c r="N292" s="40" t="str">
        <f t="shared" si="39"/>
        <v/>
      </c>
      <c r="O292" s="40" t="str">
        <f t="shared" si="40"/>
        <v/>
      </c>
      <c r="P292" s="40" t="str">
        <f t="shared" si="41"/>
        <v/>
      </c>
    </row>
    <row r="293" spans="9:16" ht="12.75" customHeight="1" x14ac:dyDescent="0.2">
      <c r="I293" s="37" t="str">
        <f t="shared" si="42"/>
        <v/>
      </c>
      <c r="J293" s="38" t="str">
        <f t="shared" si="43"/>
        <v/>
      </c>
      <c r="K293" s="53">
        <f t="shared" si="37"/>
        <v>0</v>
      </c>
      <c r="L293" s="39" t="str">
        <f t="shared" si="38"/>
        <v/>
      </c>
      <c r="M293" s="40" t="str">
        <f t="shared" si="36"/>
        <v/>
      </c>
      <c r="N293" s="40" t="str">
        <f t="shared" si="39"/>
        <v/>
      </c>
      <c r="O293" s="40" t="str">
        <f t="shared" si="40"/>
        <v/>
      </c>
      <c r="P293" s="40" t="str">
        <f t="shared" si="41"/>
        <v/>
      </c>
    </row>
    <row r="294" spans="9:16" ht="12.75" customHeight="1" x14ac:dyDescent="0.2">
      <c r="I294" s="37" t="str">
        <f t="shared" si="42"/>
        <v/>
      </c>
      <c r="J294" s="38" t="str">
        <f t="shared" si="43"/>
        <v/>
      </c>
      <c r="K294" s="53">
        <f t="shared" si="37"/>
        <v>0</v>
      </c>
      <c r="L294" s="39" t="str">
        <f t="shared" si="38"/>
        <v/>
      </c>
      <c r="M294" s="40" t="str">
        <f t="shared" si="36"/>
        <v/>
      </c>
      <c r="N294" s="40" t="str">
        <f t="shared" si="39"/>
        <v/>
      </c>
      <c r="O294" s="40" t="str">
        <f t="shared" si="40"/>
        <v/>
      </c>
      <c r="P294" s="40" t="str">
        <f t="shared" si="41"/>
        <v/>
      </c>
    </row>
    <row r="295" spans="9:16" ht="12.75" customHeight="1" x14ac:dyDescent="0.2">
      <c r="I295" s="37" t="str">
        <f t="shared" si="42"/>
        <v/>
      </c>
      <c r="J295" s="38" t="str">
        <f t="shared" si="43"/>
        <v/>
      </c>
      <c r="K295" s="53">
        <f t="shared" si="37"/>
        <v>0</v>
      </c>
      <c r="L295" s="39" t="str">
        <f t="shared" si="38"/>
        <v/>
      </c>
      <c r="M295" s="40" t="str">
        <f t="shared" si="36"/>
        <v/>
      </c>
      <c r="N295" s="40" t="str">
        <f t="shared" si="39"/>
        <v/>
      </c>
      <c r="O295" s="40" t="str">
        <f t="shared" si="40"/>
        <v/>
      </c>
      <c r="P295" s="40" t="str">
        <f t="shared" si="41"/>
        <v/>
      </c>
    </row>
    <row r="296" spans="9:16" ht="12.75" customHeight="1" x14ac:dyDescent="0.2">
      <c r="I296" s="37" t="str">
        <f t="shared" si="42"/>
        <v/>
      </c>
      <c r="J296" s="38" t="str">
        <f t="shared" si="43"/>
        <v/>
      </c>
      <c r="K296" s="53">
        <f t="shared" si="37"/>
        <v>0</v>
      </c>
      <c r="L296" s="39" t="str">
        <f t="shared" si="38"/>
        <v/>
      </c>
      <c r="M296" s="40" t="str">
        <f t="shared" si="36"/>
        <v/>
      </c>
      <c r="N296" s="40" t="str">
        <f t="shared" si="39"/>
        <v/>
      </c>
      <c r="O296" s="40" t="str">
        <f t="shared" si="40"/>
        <v/>
      </c>
      <c r="P296" s="40" t="str">
        <f t="shared" si="41"/>
        <v/>
      </c>
    </row>
    <row r="297" spans="9:16" ht="12.75" customHeight="1" x14ac:dyDescent="0.2">
      <c r="I297" s="37" t="str">
        <f t="shared" si="42"/>
        <v/>
      </c>
      <c r="J297" s="38" t="str">
        <f t="shared" si="43"/>
        <v/>
      </c>
      <c r="K297" s="53">
        <f t="shared" si="37"/>
        <v>0</v>
      </c>
      <c r="L297" s="39" t="str">
        <f t="shared" si="38"/>
        <v/>
      </c>
      <c r="M297" s="40" t="str">
        <f t="shared" si="36"/>
        <v/>
      </c>
      <c r="N297" s="40" t="str">
        <f t="shared" si="39"/>
        <v/>
      </c>
      <c r="O297" s="40" t="str">
        <f t="shared" si="40"/>
        <v/>
      </c>
      <c r="P297" s="40" t="str">
        <f t="shared" si="41"/>
        <v/>
      </c>
    </row>
    <row r="298" spans="9:16" ht="12.75" customHeight="1" x14ac:dyDescent="0.2">
      <c r="I298" s="37" t="str">
        <f t="shared" si="42"/>
        <v/>
      </c>
      <c r="J298" s="38" t="str">
        <f t="shared" si="43"/>
        <v/>
      </c>
      <c r="K298" s="53">
        <f t="shared" si="37"/>
        <v>0</v>
      </c>
      <c r="L298" s="39" t="str">
        <f t="shared" si="38"/>
        <v/>
      </c>
      <c r="M298" s="40" t="str">
        <f t="shared" si="36"/>
        <v/>
      </c>
      <c r="N298" s="40" t="str">
        <f t="shared" si="39"/>
        <v/>
      </c>
      <c r="O298" s="40" t="str">
        <f t="shared" si="40"/>
        <v/>
      </c>
      <c r="P298" s="40" t="str">
        <f t="shared" si="41"/>
        <v/>
      </c>
    </row>
    <row r="299" spans="9:16" ht="12.75" customHeight="1" x14ac:dyDescent="0.2">
      <c r="I299" s="37" t="str">
        <f t="shared" si="42"/>
        <v/>
      </c>
      <c r="J299" s="38" t="str">
        <f t="shared" si="43"/>
        <v/>
      </c>
      <c r="K299" s="53">
        <f t="shared" si="37"/>
        <v>0</v>
      </c>
      <c r="L299" s="39" t="str">
        <f t="shared" si="38"/>
        <v/>
      </c>
      <c r="M299" s="40" t="str">
        <f t="shared" si="36"/>
        <v/>
      </c>
      <c r="N299" s="40" t="str">
        <f t="shared" si="39"/>
        <v/>
      </c>
      <c r="O299" s="40" t="str">
        <f t="shared" si="40"/>
        <v/>
      </c>
      <c r="P299" s="40" t="str">
        <f t="shared" si="41"/>
        <v/>
      </c>
    </row>
    <row r="300" spans="9:16" ht="12.75" customHeight="1" x14ac:dyDescent="0.2">
      <c r="I300" s="37" t="str">
        <f t="shared" si="42"/>
        <v/>
      </c>
      <c r="J300" s="38" t="str">
        <f t="shared" si="43"/>
        <v/>
      </c>
      <c r="K300" s="53">
        <f t="shared" si="37"/>
        <v>0</v>
      </c>
      <c r="L300" s="39" t="str">
        <f t="shared" si="38"/>
        <v/>
      </c>
      <c r="M300" s="40" t="str">
        <f t="shared" si="36"/>
        <v/>
      </c>
      <c r="N300" s="40" t="str">
        <f t="shared" si="39"/>
        <v/>
      </c>
      <c r="O300" s="40" t="str">
        <f t="shared" si="40"/>
        <v/>
      </c>
      <c r="P300" s="40" t="str">
        <f t="shared" si="41"/>
        <v/>
      </c>
    </row>
    <row r="301" spans="9:16" ht="12.75" customHeight="1" x14ac:dyDescent="0.2">
      <c r="I301" s="37" t="str">
        <f t="shared" si="42"/>
        <v/>
      </c>
      <c r="J301" s="38" t="str">
        <f t="shared" si="43"/>
        <v/>
      </c>
      <c r="K301" s="53">
        <f t="shared" si="37"/>
        <v>0</v>
      </c>
      <c r="L301" s="39" t="str">
        <f t="shared" si="38"/>
        <v/>
      </c>
      <c r="M301" s="40" t="str">
        <f t="shared" si="36"/>
        <v/>
      </c>
      <c r="N301" s="40" t="str">
        <f t="shared" si="39"/>
        <v/>
      </c>
      <c r="O301" s="40" t="str">
        <f t="shared" si="40"/>
        <v/>
      </c>
      <c r="P301" s="40" t="str">
        <f t="shared" si="41"/>
        <v/>
      </c>
    </row>
    <row r="302" spans="9:16" ht="12.75" customHeight="1" x14ac:dyDescent="0.2">
      <c r="I302" s="37" t="str">
        <f t="shared" si="42"/>
        <v/>
      </c>
      <c r="J302" s="38" t="str">
        <f t="shared" si="43"/>
        <v/>
      </c>
      <c r="K302" s="53">
        <f t="shared" si="37"/>
        <v>0</v>
      </c>
      <c r="L302" s="39" t="str">
        <f t="shared" si="38"/>
        <v/>
      </c>
      <c r="M302" s="40" t="str">
        <f t="shared" si="36"/>
        <v/>
      </c>
      <c r="N302" s="40" t="str">
        <f t="shared" si="39"/>
        <v/>
      </c>
      <c r="O302" s="40" t="str">
        <f t="shared" si="40"/>
        <v/>
      </c>
      <c r="P302" s="40" t="str">
        <f t="shared" si="41"/>
        <v/>
      </c>
    </row>
    <row r="303" spans="9:16" ht="12.75" customHeight="1" x14ac:dyDescent="0.2">
      <c r="I303" s="37" t="str">
        <f t="shared" si="42"/>
        <v/>
      </c>
      <c r="J303" s="38" t="str">
        <f t="shared" si="43"/>
        <v/>
      </c>
      <c r="K303" s="53">
        <f t="shared" si="37"/>
        <v>0</v>
      </c>
      <c r="L303" s="39" t="str">
        <f t="shared" si="38"/>
        <v/>
      </c>
      <c r="M303" s="40" t="str">
        <f t="shared" si="36"/>
        <v/>
      </c>
      <c r="N303" s="40" t="str">
        <f t="shared" si="39"/>
        <v/>
      </c>
      <c r="O303" s="40" t="str">
        <f t="shared" si="40"/>
        <v/>
      </c>
      <c r="P303" s="40" t="str">
        <f t="shared" si="41"/>
        <v/>
      </c>
    </row>
    <row r="304" spans="9:16" ht="12.75" customHeight="1" x14ac:dyDescent="0.2">
      <c r="I304" s="37" t="str">
        <f t="shared" si="42"/>
        <v/>
      </c>
      <c r="J304" s="38" t="str">
        <f t="shared" si="43"/>
        <v/>
      </c>
      <c r="K304" s="53">
        <f t="shared" si="37"/>
        <v>0</v>
      </c>
      <c r="L304" s="39" t="str">
        <f t="shared" si="38"/>
        <v/>
      </c>
      <c r="M304" s="40" t="str">
        <f t="shared" si="36"/>
        <v/>
      </c>
      <c r="N304" s="40" t="str">
        <f t="shared" si="39"/>
        <v/>
      </c>
      <c r="O304" s="40" t="str">
        <f t="shared" si="40"/>
        <v/>
      </c>
      <c r="P304" s="40" t="str">
        <f t="shared" si="41"/>
        <v/>
      </c>
    </row>
    <row r="305" spans="9:16" ht="12.75" customHeight="1" x14ac:dyDescent="0.2">
      <c r="I305" s="37" t="str">
        <f t="shared" si="42"/>
        <v/>
      </c>
      <c r="J305" s="38" t="str">
        <f t="shared" si="43"/>
        <v/>
      </c>
      <c r="K305" s="53">
        <f t="shared" si="37"/>
        <v>0</v>
      </c>
      <c r="L305" s="39" t="str">
        <f t="shared" si="38"/>
        <v/>
      </c>
      <c r="M305" s="40" t="str">
        <f t="shared" si="36"/>
        <v/>
      </c>
      <c r="N305" s="40" t="str">
        <f t="shared" si="39"/>
        <v/>
      </c>
      <c r="O305" s="40" t="str">
        <f t="shared" si="40"/>
        <v/>
      </c>
      <c r="P305" s="40" t="str">
        <f t="shared" si="41"/>
        <v/>
      </c>
    </row>
    <row r="306" spans="9:16" ht="12.75" customHeight="1" x14ac:dyDescent="0.2">
      <c r="I306" s="37" t="str">
        <f t="shared" si="42"/>
        <v/>
      </c>
      <c r="J306" s="38" t="str">
        <f t="shared" si="43"/>
        <v/>
      </c>
      <c r="K306" s="53">
        <f t="shared" si="37"/>
        <v>0</v>
      </c>
      <c r="L306" s="39" t="str">
        <f t="shared" si="38"/>
        <v/>
      </c>
      <c r="M306" s="40" t="str">
        <f t="shared" si="36"/>
        <v/>
      </c>
      <c r="N306" s="40" t="str">
        <f t="shared" si="39"/>
        <v/>
      </c>
      <c r="O306" s="40" t="str">
        <f t="shared" si="40"/>
        <v/>
      </c>
      <c r="P306" s="40" t="str">
        <f t="shared" si="41"/>
        <v/>
      </c>
    </row>
    <row r="307" spans="9:16" ht="12.75" customHeight="1" x14ac:dyDescent="0.2">
      <c r="I307" s="37" t="str">
        <f t="shared" si="42"/>
        <v/>
      </c>
      <c r="J307" s="38" t="str">
        <f t="shared" si="43"/>
        <v/>
      </c>
      <c r="K307" s="53">
        <f t="shared" si="37"/>
        <v>0</v>
      </c>
      <c r="L307" s="39" t="str">
        <f t="shared" si="38"/>
        <v/>
      </c>
      <c r="M307" s="40" t="str">
        <f t="shared" si="36"/>
        <v/>
      </c>
      <c r="N307" s="40" t="str">
        <f t="shared" si="39"/>
        <v/>
      </c>
      <c r="O307" s="40" t="str">
        <f t="shared" si="40"/>
        <v/>
      </c>
      <c r="P307" s="40" t="str">
        <f t="shared" si="41"/>
        <v/>
      </c>
    </row>
    <row r="308" spans="9:16" ht="12.75" customHeight="1" x14ac:dyDescent="0.2">
      <c r="I308" s="37" t="str">
        <f t="shared" si="42"/>
        <v/>
      </c>
      <c r="J308" s="38" t="str">
        <f t="shared" si="43"/>
        <v/>
      </c>
      <c r="K308" s="53">
        <f t="shared" si="37"/>
        <v>0</v>
      </c>
      <c r="L308" s="39" t="str">
        <f t="shared" si="38"/>
        <v/>
      </c>
      <c r="M308" s="40" t="str">
        <f t="shared" si="36"/>
        <v/>
      </c>
      <c r="N308" s="40" t="str">
        <f t="shared" si="39"/>
        <v/>
      </c>
      <c r="O308" s="40" t="str">
        <f t="shared" si="40"/>
        <v/>
      </c>
      <c r="P308" s="40" t="str">
        <f t="shared" si="41"/>
        <v/>
      </c>
    </row>
    <row r="309" spans="9:16" ht="12.75" customHeight="1" x14ac:dyDescent="0.2">
      <c r="I309" s="37" t="str">
        <f t="shared" si="42"/>
        <v/>
      </c>
      <c r="J309" s="38" t="str">
        <f t="shared" si="43"/>
        <v/>
      </c>
      <c r="K309" s="53">
        <f t="shared" si="37"/>
        <v>0</v>
      </c>
      <c r="L309" s="39" t="str">
        <f t="shared" si="38"/>
        <v/>
      </c>
      <c r="M309" s="40" t="str">
        <f t="shared" si="36"/>
        <v/>
      </c>
      <c r="N309" s="40" t="str">
        <f t="shared" si="39"/>
        <v/>
      </c>
      <c r="O309" s="40" t="str">
        <f t="shared" si="40"/>
        <v/>
      </c>
      <c r="P309" s="40" t="str">
        <f t="shared" si="41"/>
        <v/>
      </c>
    </row>
    <row r="310" spans="9:16" ht="12.75" customHeight="1" x14ac:dyDescent="0.2">
      <c r="I310" s="37" t="str">
        <f t="shared" si="42"/>
        <v/>
      </c>
      <c r="J310" s="38" t="str">
        <f t="shared" si="43"/>
        <v/>
      </c>
      <c r="K310" s="53">
        <f t="shared" si="37"/>
        <v>0</v>
      </c>
      <c r="L310" s="39" t="str">
        <f t="shared" si="38"/>
        <v/>
      </c>
      <c r="M310" s="40" t="str">
        <f t="shared" si="36"/>
        <v/>
      </c>
      <c r="N310" s="40" t="str">
        <f t="shared" si="39"/>
        <v/>
      </c>
      <c r="O310" s="40" t="str">
        <f t="shared" si="40"/>
        <v/>
      </c>
      <c r="P310" s="40" t="str">
        <f t="shared" si="41"/>
        <v/>
      </c>
    </row>
    <row r="311" spans="9:16" ht="12.75" customHeight="1" x14ac:dyDescent="0.2">
      <c r="I311" s="37" t="str">
        <f t="shared" si="42"/>
        <v/>
      </c>
      <c r="J311" s="38" t="str">
        <f t="shared" si="43"/>
        <v/>
      </c>
      <c r="K311" s="53">
        <f t="shared" si="37"/>
        <v>0</v>
      </c>
      <c r="L311" s="39" t="str">
        <f t="shared" si="38"/>
        <v/>
      </c>
      <c r="M311" s="40" t="str">
        <f t="shared" si="36"/>
        <v/>
      </c>
      <c r="N311" s="40" t="str">
        <f t="shared" si="39"/>
        <v/>
      </c>
      <c r="O311" s="40" t="str">
        <f t="shared" si="40"/>
        <v/>
      </c>
      <c r="P311" s="40" t="str">
        <f t="shared" si="41"/>
        <v/>
      </c>
    </row>
    <row r="312" spans="9:16" ht="12.75" customHeight="1" x14ac:dyDescent="0.2">
      <c r="I312" s="37" t="str">
        <f t="shared" si="42"/>
        <v/>
      </c>
      <c r="J312" s="38" t="str">
        <f t="shared" si="43"/>
        <v/>
      </c>
      <c r="K312" s="53">
        <f t="shared" si="37"/>
        <v>0</v>
      </c>
      <c r="L312" s="39" t="str">
        <f t="shared" si="38"/>
        <v/>
      </c>
      <c r="M312" s="40" t="str">
        <f t="shared" si="36"/>
        <v/>
      </c>
      <c r="N312" s="40" t="str">
        <f t="shared" si="39"/>
        <v/>
      </c>
      <c r="O312" s="40" t="str">
        <f t="shared" si="40"/>
        <v/>
      </c>
      <c r="P312" s="40" t="str">
        <f t="shared" si="41"/>
        <v/>
      </c>
    </row>
    <row r="313" spans="9:16" ht="12.75" customHeight="1" x14ac:dyDescent="0.2">
      <c r="I313" s="37" t="str">
        <f t="shared" si="42"/>
        <v/>
      </c>
      <c r="J313" s="38" t="str">
        <f t="shared" si="43"/>
        <v/>
      </c>
      <c r="K313" s="53">
        <f t="shared" si="37"/>
        <v>0</v>
      </c>
      <c r="L313" s="39" t="str">
        <f t="shared" si="38"/>
        <v/>
      </c>
      <c r="M313" s="40" t="str">
        <f t="shared" si="36"/>
        <v/>
      </c>
      <c r="N313" s="40" t="str">
        <f t="shared" si="39"/>
        <v/>
      </c>
      <c r="O313" s="40" t="str">
        <f t="shared" si="40"/>
        <v/>
      </c>
      <c r="P313" s="40" t="str">
        <f t="shared" si="41"/>
        <v/>
      </c>
    </row>
    <row r="314" spans="9:16" ht="12.75" customHeight="1" x14ac:dyDescent="0.2">
      <c r="I314" s="37" t="str">
        <f t="shared" si="42"/>
        <v/>
      </c>
      <c r="J314" s="38" t="str">
        <f t="shared" si="43"/>
        <v/>
      </c>
      <c r="K314" s="53">
        <f t="shared" si="37"/>
        <v>0</v>
      </c>
      <c r="L314" s="39" t="str">
        <f t="shared" si="38"/>
        <v/>
      </c>
      <c r="M314" s="40" t="str">
        <f t="shared" si="36"/>
        <v/>
      </c>
      <c r="N314" s="40" t="str">
        <f t="shared" si="39"/>
        <v/>
      </c>
      <c r="O314" s="40" t="str">
        <f t="shared" si="40"/>
        <v/>
      </c>
      <c r="P314" s="40" t="str">
        <f t="shared" si="41"/>
        <v/>
      </c>
    </row>
    <row r="315" spans="9:16" ht="12.75" customHeight="1" x14ac:dyDescent="0.2">
      <c r="I315" s="37" t="str">
        <f t="shared" si="42"/>
        <v/>
      </c>
      <c r="J315" s="38" t="str">
        <f t="shared" si="43"/>
        <v/>
      </c>
      <c r="K315" s="53">
        <f t="shared" si="37"/>
        <v>0</v>
      </c>
      <c r="L315" s="39" t="str">
        <f t="shared" si="38"/>
        <v/>
      </c>
      <c r="M315" s="40" t="str">
        <f t="shared" si="36"/>
        <v/>
      </c>
      <c r="N315" s="40" t="str">
        <f t="shared" si="39"/>
        <v/>
      </c>
      <c r="O315" s="40" t="str">
        <f t="shared" si="40"/>
        <v/>
      </c>
      <c r="P315" s="40" t="str">
        <f t="shared" si="41"/>
        <v/>
      </c>
    </row>
    <row r="316" spans="9:16" ht="12.75" customHeight="1" x14ac:dyDescent="0.2">
      <c r="I316" s="37" t="str">
        <f t="shared" si="42"/>
        <v/>
      </c>
      <c r="J316" s="38" t="str">
        <f t="shared" si="43"/>
        <v/>
      </c>
      <c r="K316" s="53">
        <f t="shared" si="37"/>
        <v>0</v>
      </c>
      <c r="L316" s="39" t="str">
        <f t="shared" si="38"/>
        <v/>
      </c>
      <c r="M316" s="40" t="str">
        <f t="shared" si="36"/>
        <v/>
      </c>
      <c r="N316" s="40" t="str">
        <f t="shared" si="39"/>
        <v/>
      </c>
      <c r="O316" s="40" t="str">
        <f t="shared" si="40"/>
        <v/>
      </c>
      <c r="P316" s="40" t="str">
        <f t="shared" si="41"/>
        <v/>
      </c>
    </row>
    <row r="317" spans="9:16" ht="12.75" customHeight="1" x14ac:dyDescent="0.2">
      <c r="I317" s="37" t="str">
        <f t="shared" si="42"/>
        <v/>
      </c>
      <c r="J317" s="38" t="str">
        <f t="shared" si="43"/>
        <v/>
      </c>
      <c r="K317" s="53">
        <f t="shared" si="37"/>
        <v>0</v>
      </c>
      <c r="L317" s="39" t="str">
        <f t="shared" si="38"/>
        <v/>
      </c>
      <c r="M317" s="40" t="str">
        <f t="shared" si="36"/>
        <v/>
      </c>
      <c r="N317" s="40" t="str">
        <f t="shared" si="39"/>
        <v/>
      </c>
      <c r="O317" s="40" t="str">
        <f t="shared" si="40"/>
        <v/>
      </c>
      <c r="P317" s="40" t="str">
        <f t="shared" si="41"/>
        <v/>
      </c>
    </row>
    <row r="318" spans="9:16" ht="12.75" customHeight="1" x14ac:dyDescent="0.2">
      <c r="I318" s="37" t="str">
        <f t="shared" si="42"/>
        <v/>
      </c>
      <c r="J318" s="38" t="str">
        <f t="shared" si="43"/>
        <v/>
      </c>
      <c r="K318" s="53">
        <f t="shared" si="37"/>
        <v>0</v>
      </c>
      <c r="L318" s="39" t="str">
        <f t="shared" si="38"/>
        <v/>
      </c>
      <c r="M318" s="40" t="str">
        <f t="shared" si="36"/>
        <v/>
      </c>
      <c r="N318" s="40" t="str">
        <f t="shared" si="39"/>
        <v/>
      </c>
      <c r="O318" s="40" t="str">
        <f t="shared" si="40"/>
        <v/>
      </c>
      <c r="P318" s="40" t="str">
        <f t="shared" si="41"/>
        <v/>
      </c>
    </row>
    <row r="319" spans="9:16" ht="12.75" customHeight="1" x14ac:dyDescent="0.2">
      <c r="I319" s="37" t="str">
        <f t="shared" si="42"/>
        <v/>
      </c>
      <c r="J319" s="38" t="str">
        <f t="shared" si="43"/>
        <v/>
      </c>
      <c r="K319" s="53">
        <f t="shared" si="37"/>
        <v>0</v>
      </c>
      <c r="L319" s="39" t="str">
        <f t="shared" si="38"/>
        <v/>
      </c>
      <c r="M319" s="40" t="str">
        <f t="shared" si="36"/>
        <v/>
      </c>
      <c r="N319" s="40" t="str">
        <f t="shared" si="39"/>
        <v/>
      </c>
      <c r="O319" s="40" t="str">
        <f t="shared" si="40"/>
        <v/>
      </c>
      <c r="P319" s="40" t="str">
        <f t="shared" si="41"/>
        <v/>
      </c>
    </row>
    <row r="320" spans="9:16" ht="12.75" customHeight="1" x14ac:dyDescent="0.2">
      <c r="I320" s="37" t="str">
        <f t="shared" si="42"/>
        <v/>
      </c>
      <c r="J320" s="38" t="str">
        <f t="shared" si="43"/>
        <v/>
      </c>
      <c r="K320" s="53">
        <f t="shared" si="37"/>
        <v>0</v>
      </c>
      <c r="L320" s="39" t="str">
        <f t="shared" si="38"/>
        <v/>
      </c>
      <c r="M320" s="40" t="str">
        <f t="shared" si="36"/>
        <v/>
      </c>
      <c r="N320" s="40" t="str">
        <f t="shared" si="39"/>
        <v/>
      </c>
      <c r="O320" s="40" t="str">
        <f t="shared" si="40"/>
        <v/>
      </c>
      <c r="P320" s="40" t="str">
        <f t="shared" si="41"/>
        <v/>
      </c>
    </row>
    <row r="321" spans="9:16" ht="12.75" customHeight="1" x14ac:dyDescent="0.2">
      <c r="I321" s="37" t="str">
        <f t="shared" si="42"/>
        <v/>
      </c>
      <c r="J321" s="38" t="str">
        <f t="shared" si="43"/>
        <v/>
      </c>
      <c r="K321" s="53">
        <f t="shared" si="37"/>
        <v>0</v>
      </c>
      <c r="L321" s="39" t="str">
        <f t="shared" si="38"/>
        <v/>
      </c>
      <c r="M321" s="40" t="str">
        <f t="shared" si="36"/>
        <v/>
      </c>
      <c r="N321" s="40" t="str">
        <f t="shared" si="39"/>
        <v/>
      </c>
      <c r="O321" s="40" t="str">
        <f t="shared" si="40"/>
        <v/>
      </c>
      <c r="P321" s="40" t="str">
        <f t="shared" si="41"/>
        <v/>
      </c>
    </row>
    <row r="322" spans="9:16" ht="12.75" customHeight="1" x14ac:dyDescent="0.2">
      <c r="I322" s="37" t="str">
        <f t="shared" si="42"/>
        <v/>
      </c>
      <c r="J322" s="38" t="str">
        <f t="shared" si="43"/>
        <v/>
      </c>
      <c r="K322" s="53">
        <f t="shared" si="37"/>
        <v>0</v>
      </c>
      <c r="L322" s="39" t="str">
        <f t="shared" si="38"/>
        <v/>
      </c>
      <c r="M322" s="40" t="str">
        <f t="shared" si="36"/>
        <v/>
      </c>
      <c r="N322" s="40" t="str">
        <f t="shared" si="39"/>
        <v/>
      </c>
      <c r="O322" s="40" t="str">
        <f t="shared" si="40"/>
        <v/>
      </c>
      <c r="P322" s="40" t="str">
        <f t="shared" si="41"/>
        <v/>
      </c>
    </row>
    <row r="323" spans="9:16" ht="12.75" customHeight="1" x14ac:dyDescent="0.2">
      <c r="I323" s="37" t="str">
        <f t="shared" si="42"/>
        <v/>
      </c>
      <c r="J323" s="38" t="str">
        <f t="shared" si="43"/>
        <v/>
      </c>
      <c r="K323" s="53">
        <f t="shared" si="37"/>
        <v>0</v>
      </c>
      <c r="L323" s="39" t="str">
        <f t="shared" si="38"/>
        <v/>
      </c>
      <c r="M323" s="40" t="str">
        <f t="shared" si="36"/>
        <v/>
      </c>
      <c r="N323" s="40" t="str">
        <f t="shared" si="39"/>
        <v/>
      </c>
      <c r="O323" s="40" t="str">
        <f t="shared" si="40"/>
        <v/>
      </c>
      <c r="P323" s="40" t="str">
        <f t="shared" si="41"/>
        <v/>
      </c>
    </row>
    <row r="324" spans="9:16" ht="12.75" customHeight="1" x14ac:dyDescent="0.2">
      <c r="I324" s="37" t="str">
        <f t="shared" si="42"/>
        <v/>
      </c>
      <c r="J324" s="38" t="str">
        <f t="shared" si="43"/>
        <v/>
      </c>
      <c r="K324" s="53">
        <f t="shared" si="37"/>
        <v>0</v>
      </c>
      <c r="L324" s="39" t="str">
        <f t="shared" si="38"/>
        <v/>
      </c>
      <c r="M324" s="40" t="str">
        <f t="shared" si="36"/>
        <v/>
      </c>
      <c r="N324" s="40" t="str">
        <f t="shared" si="39"/>
        <v/>
      </c>
      <c r="O324" s="40" t="str">
        <f t="shared" si="40"/>
        <v/>
      </c>
      <c r="P324" s="40" t="str">
        <f t="shared" si="41"/>
        <v/>
      </c>
    </row>
    <row r="325" spans="9:16" ht="12.75" customHeight="1" x14ac:dyDescent="0.2">
      <c r="I325" s="37" t="str">
        <f t="shared" si="42"/>
        <v/>
      </c>
      <c r="J325" s="38" t="str">
        <f t="shared" si="43"/>
        <v/>
      </c>
      <c r="K325" s="53">
        <f t="shared" si="37"/>
        <v>0</v>
      </c>
      <c r="L325" s="39" t="str">
        <f t="shared" si="38"/>
        <v/>
      </c>
      <c r="M325" s="40" t="str">
        <f t="shared" si="36"/>
        <v/>
      </c>
      <c r="N325" s="40" t="str">
        <f t="shared" si="39"/>
        <v/>
      </c>
      <c r="O325" s="40" t="str">
        <f t="shared" si="40"/>
        <v/>
      </c>
      <c r="P325" s="40" t="str">
        <f t="shared" si="41"/>
        <v/>
      </c>
    </row>
    <row r="326" spans="9:16" ht="12.75" customHeight="1" x14ac:dyDescent="0.2">
      <c r="I326" s="37" t="str">
        <f t="shared" si="42"/>
        <v/>
      </c>
      <c r="J326" s="38" t="str">
        <f t="shared" si="43"/>
        <v/>
      </c>
      <c r="K326" s="53">
        <f t="shared" si="37"/>
        <v>0</v>
      </c>
      <c r="L326" s="39" t="str">
        <f t="shared" si="38"/>
        <v/>
      </c>
      <c r="M326" s="40" t="str">
        <f t="shared" si="36"/>
        <v/>
      </c>
      <c r="N326" s="40" t="str">
        <f t="shared" si="39"/>
        <v/>
      </c>
      <c r="O326" s="40" t="str">
        <f t="shared" si="40"/>
        <v/>
      </c>
      <c r="P326" s="40" t="str">
        <f t="shared" si="41"/>
        <v/>
      </c>
    </row>
    <row r="327" spans="9:16" ht="12.75" customHeight="1" x14ac:dyDescent="0.2">
      <c r="I327" s="37" t="str">
        <f t="shared" si="42"/>
        <v/>
      </c>
      <c r="J327" s="38" t="str">
        <f t="shared" si="43"/>
        <v/>
      </c>
      <c r="K327" s="53">
        <f t="shared" si="37"/>
        <v>0</v>
      </c>
      <c r="L327" s="39" t="str">
        <f t="shared" si="38"/>
        <v/>
      </c>
      <c r="M327" s="40" t="str">
        <f t="shared" si="36"/>
        <v/>
      </c>
      <c r="N327" s="40" t="str">
        <f t="shared" si="39"/>
        <v/>
      </c>
      <c r="O327" s="40" t="str">
        <f t="shared" si="40"/>
        <v/>
      </c>
      <c r="P327" s="40" t="str">
        <f t="shared" si="41"/>
        <v/>
      </c>
    </row>
    <row r="328" spans="9:16" ht="12.75" customHeight="1" x14ac:dyDescent="0.2">
      <c r="I328" s="37" t="str">
        <f t="shared" si="42"/>
        <v/>
      </c>
      <c r="J328" s="38" t="str">
        <f t="shared" si="43"/>
        <v/>
      </c>
      <c r="K328" s="53">
        <f t="shared" si="37"/>
        <v>0</v>
      </c>
      <c r="L328" s="39" t="str">
        <f t="shared" si="38"/>
        <v/>
      </c>
      <c r="M328" s="40" t="str">
        <f t="shared" si="36"/>
        <v/>
      </c>
      <c r="N328" s="40" t="str">
        <f t="shared" si="39"/>
        <v/>
      </c>
      <c r="O328" s="40" t="str">
        <f t="shared" si="40"/>
        <v/>
      </c>
      <c r="P328" s="40" t="str">
        <f t="shared" si="41"/>
        <v/>
      </c>
    </row>
    <row r="329" spans="9:16" ht="12.75" customHeight="1" x14ac:dyDescent="0.2">
      <c r="I329" s="37" t="str">
        <f t="shared" si="42"/>
        <v/>
      </c>
      <c r="J329" s="38" t="str">
        <f t="shared" si="43"/>
        <v/>
      </c>
      <c r="K329" s="53">
        <f t="shared" si="37"/>
        <v>0</v>
      </c>
      <c r="L329" s="39" t="str">
        <f t="shared" si="38"/>
        <v/>
      </c>
      <c r="M329" s="40" t="str">
        <f t="shared" si="36"/>
        <v/>
      </c>
      <c r="N329" s="40" t="str">
        <f t="shared" si="39"/>
        <v/>
      </c>
      <c r="O329" s="40" t="str">
        <f t="shared" si="40"/>
        <v/>
      </c>
      <c r="P329" s="40" t="str">
        <f t="shared" si="41"/>
        <v/>
      </c>
    </row>
    <row r="330" spans="9:16" ht="12.75" customHeight="1" x14ac:dyDescent="0.2">
      <c r="I330" s="37" t="str">
        <f t="shared" si="42"/>
        <v/>
      </c>
      <c r="J330" s="38" t="str">
        <f t="shared" si="43"/>
        <v/>
      </c>
      <c r="K330" s="53">
        <f t="shared" si="37"/>
        <v>0</v>
      </c>
      <c r="L330" s="39" t="str">
        <f t="shared" si="38"/>
        <v/>
      </c>
      <c r="M330" s="40" t="str">
        <f t="shared" si="36"/>
        <v/>
      </c>
      <c r="N330" s="40" t="str">
        <f t="shared" si="39"/>
        <v/>
      </c>
      <c r="O330" s="40" t="str">
        <f t="shared" si="40"/>
        <v/>
      </c>
      <c r="P330" s="40" t="str">
        <f t="shared" si="41"/>
        <v/>
      </c>
    </row>
    <row r="331" spans="9:16" ht="12.75" customHeight="1" x14ac:dyDescent="0.2">
      <c r="I331" s="37" t="str">
        <f t="shared" si="42"/>
        <v/>
      </c>
      <c r="J331" s="38" t="str">
        <f t="shared" si="43"/>
        <v/>
      </c>
      <c r="K331" s="53">
        <f t="shared" si="37"/>
        <v>0</v>
      </c>
      <c r="L331" s="39" t="str">
        <f t="shared" si="38"/>
        <v/>
      </c>
      <c r="M331" s="40" t="str">
        <f t="shared" si="36"/>
        <v/>
      </c>
      <c r="N331" s="40" t="str">
        <f t="shared" si="39"/>
        <v/>
      </c>
      <c r="O331" s="40" t="str">
        <f t="shared" si="40"/>
        <v/>
      </c>
      <c r="P331" s="40" t="str">
        <f t="shared" si="41"/>
        <v/>
      </c>
    </row>
    <row r="332" spans="9:16" ht="12.75" customHeight="1" x14ac:dyDescent="0.2">
      <c r="I332" s="37" t="str">
        <f t="shared" si="42"/>
        <v/>
      </c>
      <c r="J332" s="38" t="str">
        <f t="shared" si="43"/>
        <v/>
      </c>
      <c r="K332" s="53">
        <f t="shared" si="37"/>
        <v>0</v>
      </c>
      <c r="L332" s="39" t="str">
        <f t="shared" si="38"/>
        <v/>
      </c>
      <c r="M332" s="40" t="str">
        <f t="shared" si="36"/>
        <v/>
      </c>
      <c r="N332" s="40" t="str">
        <f t="shared" si="39"/>
        <v/>
      </c>
      <c r="O332" s="40" t="str">
        <f t="shared" si="40"/>
        <v/>
      </c>
      <c r="P332" s="40" t="str">
        <f t="shared" si="41"/>
        <v/>
      </c>
    </row>
    <row r="333" spans="9:16" ht="12.75" customHeight="1" x14ac:dyDescent="0.2">
      <c r="I333" s="37" t="str">
        <f t="shared" si="42"/>
        <v/>
      </c>
      <c r="J333" s="38" t="str">
        <f t="shared" si="43"/>
        <v/>
      </c>
      <c r="K333" s="53">
        <f t="shared" si="37"/>
        <v>0</v>
      </c>
      <c r="L333" s="39" t="str">
        <f t="shared" si="38"/>
        <v/>
      </c>
      <c r="M333" s="40" t="str">
        <f t="shared" si="36"/>
        <v/>
      </c>
      <c r="N333" s="40" t="str">
        <f t="shared" si="39"/>
        <v/>
      </c>
      <c r="O333" s="40" t="str">
        <f t="shared" si="40"/>
        <v/>
      </c>
      <c r="P333" s="40" t="str">
        <f t="shared" si="41"/>
        <v/>
      </c>
    </row>
    <row r="334" spans="9:16" ht="12.75" customHeight="1" x14ac:dyDescent="0.2">
      <c r="I334" s="37" t="str">
        <f t="shared" si="42"/>
        <v/>
      </c>
      <c r="J334" s="38" t="str">
        <f t="shared" si="43"/>
        <v/>
      </c>
      <c r="K334" s="53">
        <f t="shared" si="37"/>
        <v>0</v>
      </c>
      <c r="L334" s="39" t="str">
        <f t="shared" si="38"/>
        <v/>
      </c>
      <c r="M334" s="40" t="str">
        <f t="shared" ref="M334:M377" si="44">IF(I334&lt;&gt;"",P333,"")</f>
        <v/>
      </c>
      <c r="N334" s="40" t="str">
        <f t="shared" si="39"/>
        <v/>
      </c>
      <c r="O334" s="40" t="str">
        <f t="shared" si="40"/>
        <v/>
      </c>
      <c r="P334" s="40" t="str">
        <f t="shared" si="41"/>
        <v/>
      </c>
    </row>
    <row r="335" spans="9:16" ht="12.75" customHeight="1" x14ac:dyDescent="0.2">
      <c r="I335" s="37" t="str">
        <f t="shared" si="42"/>
        <v/>
      </c>
      <c r="J335" s="38" t="str">
        <f t="shared" si="43"/>
        <v/>
      </c>
      <c r="K335" s="53">
        <f t="shared" si="37"/>
        <v>0</v>
      </c>
      <c r="L335" s="39" t="str">
        <f t="shared" si="38"/>
        <v/>
      </c>
      <c r="M335" s="40" t="str">
        <f t="shared" si="44"/>
        <v/>
      </c>
      <c r="N335" s="40" t="str">
        <f t="shared" si="39"/>
        <v/>
      </c>
      <c r="O335" s="40" t="str">
        <f t="shared" si="40"/>
        <v/>
      </c>
      <c r="P335" s="40" t="str">
        <f t="shared" si="41"/>
        <v/>
      </c>
    </row>
    <row r="336" spans="9:16" ht="12.75" customHeight="1" x14ac:dyDescent="0.2">
      <c r="I336" s="37" t="str">
        <f t="shared" si="42"/>
        <v/>
      </c>
      <c r="J336" s="38" t="str">
        <f t="shared" si="43"/>
        <v/>
      </c>
      <c r="K336" s="53">
        <f t="shared" si="37"/>
        <v>0</v>
      </c>
      <c r="L336" s="39" t="str">
        <f t="shared" si="38"/>
        <v/>
      </c>
      <c r="M336" s="40" t="str">
        <f t="shared" si="44"/>
        <v/>
      </c>
      <c r="N336" s="40" t="str">
        <f t="shared" si="39"/>
        <v/>
      </c>
      <c r="O336" s="40" t="str">
        <f t="shared" si="40"/>
        <v/>
      </c>
      <c r="P336" s="40" t="str">
        <f t="shared" si="41"/>
        <v/>
      </c>
    </row>
    <row r="337" spans="9:16" ht="12.75" customHeight="1" x14ac:dyDescent="0.2">
      <c r="I337" s="37" t="str">
        <f t="shared" si="42"/>
        <v/>
      </c>
      <c r="J337" s="38" t="str">
        <f t="shared" si="43"/>
        <v/>
      </c>
      <c r="K337" s="53">
        <f t="shared" si="37"/>
        <v>0</v>
      </c>
      <c r="L337" s="39" t="str">
        <f t="shared" si="38"/>
        <v/>
      </c>
      <c r="M337" s="40" t="str">
        <f t="shared" si="44"/>
        <v/>
      </c>
      <c r="N337" s="40" t="str">
        <f t="shared" si="39"/>
        <v/>
      </c>
      <c r="O337" s="40" t="str">
        <f t="shared" si="40"/>
        <v/>
      </c>
      <c r="P337" s="40" t="str">
        <f t="shared" si="41"/>
        <v/>
      </c>
    </row>
    <row r="338" spans="9:16" ht="12.75" customHeight="1" x14ac:dyDescent="0.2">
      <c r="I338" s="37" t="str">
        <f t="shared" si="42"/>
        <v/>
      </c>
      <c r="J338" s="38" t="str">
        <f t="shared" si="43"/>
        <v/>
      </c>
      <c r="K338" s="53">
        <f t="shared" si="37"/>
        <v>0</v>
      </c>
      <c r="L338" s="39" t="str">
        <f t="shared" si="38"/>
        <v/>
      </c>
      <c r="M338" s="40" t="str">
        <f t="shared" si="44"/>
        <v/>
      </c>
      <c r="N338" s="40" t="str">
        <f t="shared" si="39"/>
        <v/>
      </c>
      <c r="O338" s="40" t="str">
        <f t="shared" si="40"/>
        <v/>
      </c>
      <c r="P338" s="40" t="str">
        <f t="shared" si="41"/>
        <v/>
      </c>
    </row>
    <row r="339" spans="9:16" ht="12.75" customHeight="1" x14ac:dyDescent="0.2">
      <c r="I339" s="37" t="str">
        <f t="shared" si="42"/>
        <v/>
      </c>
      <c r="J339" s="38" t="str">
        <f t="shared" si="43"/>
        <v/>
      </c>
      <c r="K339" s="53">
        <f t="shared" ref="K339:K402" si="45">IF(J340="",0,J340)</f>
        <v>0</v>
      </c>
      <c r="L339" s="39" t="str">
        <f t="shared" ref="L339:L377" si="46">IF(J339="","",$L$14)</f>
        <v/>
      </c>
      <c r="M339" s="40" t="str">
        <f t="shared" si="44"/>
        <v/>
      </c>
      <c r="N339" s="40" t="str">
        <f t="shared" ref="N339:N377" si="47">IF(I339&lt;&gt;"",$N$14*M339,"")</f>
        <v/>
      </c>
      <c r="O339" s="40" t="str">
        <f t="shared" ref="O339:O377" si="48">IF(I339&lt;&gt;"",L339-N339,"")</f>
        <v/>
      </c>
      <c r="P339" s="40" t="str">
        <f t="shared" ref="P339:P377" si="49">IF(I339&lt;&gt;"",M339-O339,"")</f>
        <v/>
      </c>
    </row>
    <row r="340" spans="9:16" ht="12.75" customHeight="1" x14ac:dyDescent="0.2">
      <c r="I340" s="37" t="str">
        <f t="shared" ref="I340:I377" si="50">IF(I339&gt;=$I$14,"",I339+1)</f>
        <v/>
      </c>
      <c r="J340" s="38" t="str">
        <f t="shared" ref="J340:J377" si="51">IF(I340="","",EDATE($J$18,I339))</f>
        <v/>
      </c>
      <c r="K340" s="53">
        <f t="shared" si="45"/>
        <v>0</v>
      </c>
      <c r="L340" s="39" t="str">
        <f t="shared" si="46"/>
        <v/>
      </c>
      <c r="M340" s="40" t="str">
        <f t="shared" si="44"/>
        <v/>
      </c>
      <c r="N340" s="40" t="str">
        <f t="shared" si="47"/>
        <v/>
      </c>
      <c r="O340" s="40" t="str">
        <f t="shared" si="48"/>
        <v/>
      </c>
      <c r="P340" s="40" t="str">
        <f t="shared" si="49"/>
        <v/>
      </c>
    </row>
    <row r="341" spans="9:16" ht="12.75" customHeight="1" x14ac:dyDescent="0.2">
      <c r="I341" s="37" t="str">
        <f t="shared" si="50"/>
        <v/>
      </c>
      <c r="J341" s="38" t="str">
        <f t="shared" si="51"/>
        <v/>
      </c>
      <c r="K341" s="53">
        <f t="shared" si="45"/>
        <v>0</v>
      </c>
      <c r="L341" s="39" t="str">
        <f t="shared" si="46"/>
        <v/>
      </c>
      <c r="M341" s="40" t="str">
        <f t="shared" si="44"/>
        <v/>
      </c>
      <c r="N341" s="40" t="str">
        <f t="shared" si="47"/>
        <v/>
      </c>
      <c r="O341" s="40" t="str">
        <f t="shared" si="48"/>
        <v/>
      </c>
      <c r="P341" s="40" t="str">
        <f t="shared" si="49"/>
        <v/>
      </c>
    </row>
    <row r="342" spans="9:16" ht="12.75" customHeight="1" x14ac:dyDescent="0.2">
      <c r="I342" s="37" t="str">
        <f t="shared" si="50"/>
        <v/>
      </c>
      <c r="J342" s="38" t="str">
        <f t="shared" si="51"/>
        <v/>
      </c>
      <c r="K342" s="53">
        <f t="shared" si="45"/>
        <v>0</v>
      </c>
      <c r="L342" s="39" t="str">
        <f t="shared" si="46"/>
        <v/>
      </c>
      <c r="M342" s="40" t="str">
        <f t="shared" si="44"/>
        <v/>
      </c>
      <c r="N342" s="40" t="str">
        <f t="shared" si="47"/>
        <v/>
      </c>
      <c r="O342" s="40" t="str">
        <f t="shared" si="48"/>
        <v/>
      </c>
      <c r="P342" s="40" t="str">
        <f t="shared" si="49"/>
        <v/>
      </c>
    </row>
    <row r="343" spans="9:16" ht="12.75" customHeight="1" x14ac:dyDescent="0.2">
      <c r="I343" s="37" t="str">
        <f t="shared" si="50"/>
        <v/>
      </c>
      <c r="J343" s="38" t="str">
        <f t="shared" si="51"/>
        <v/>
      </c>
      <c r="K343" s="53">
        <f t="shared" si="45"/>
        <v>0</v>
      </c>
      <c r="L343" s="39" t="str">
        <f t="shared" si="46"/>
        <v/>
      </c>
      <c r="M343" s="40" t="str">
        <f t="shared" si="44"/>
        <v/>
      </c>
      <c r="N343" s="40" t="str">
        <f t="shared" si="47"/>
        <v/>
      </c>
      <c r="O343" s="40" t="str">
        <f t="shared" si="48"/>
        <v/>
      </c>
      <c r="P343" s="40" t="str">
        <f t="shared" si="49"/>
        <v/>
      </c>
    </row>
    <row r="344" spans="9:16" ht="12.75" customHeight="1" x14ac:dyDescent="0.2">
      <c r="I344" s="37" t="str">
        <f t="shared" si="50"/>
        <v/>
      </c>
      <c r="J344" s="38" t="str">
        <f t="shared" si="51"/>
        <v/>
      </c>
      <c r="K344" s="53">
        <f t="shared" si="45"/>
        <v>0</v>
      </c>
      <c r="L344" s="39" t="str">
        <f t="shared" si="46"/>
        <v/>
      </c>
      <c r="M344" s="40" t="str">
        <f t="shared" si="44"/>
        <v/>
      </c>
      <c r="N344" s="40" t="str">
        <f t="shared" si="47"/>
        <v/>
      </c>
      <c r="O344" s="40" t="str">
        <f t="shared" si="48"/>
        <v/>
      </c>
      <c r="P344" s="40" t="str">
        <f t="shared" si="49"/>
        <v/>
      </c>
    </row>
    <row r="345" spans="9:16" ht="12.75" customHeight="1" x14ac:dyDescent="0.2">
      <c r="I345" s="37" t="str">
        <f t="shared" si="50"/>
        <v/>
      </c>
      <c r="J345" s="38" t="str">
        <f t="shared" si="51"/>
        <v/>
      </c>
      <c r="K345" s="53">
        <f t="shared" si="45"/>
        <v>0</v>
      </c>
      <c r="L345" s="39" t="str">
        <f t="shared" si="46"/>
        <v/>
      </c>
      <c r="M345" s="40" t="str">
        <f t="shared" si="44"/>
        <v/>
      </c>
      <c r="N345" s="40" t="str">
        <f t="shared" si="47"/>
        <v/>
      </c>
      <c r="O345" s="40" t="str">
        <f t="shared" si="48"/>
        <v/>
      </c>
      <c r="P345" s="40" t="str">
        <f t="shared" si="49"/>
        <v/>
      </c>
    </row>
    <row r="346" spans="9:16" ht="12.75" customHeight="1" x14ac:dyDescent="0.2">
      <c r="I346" s="37" t="str">
        <f t="shared" si="50"/>
        <v/>
      </c>
      <c r="J346" s="38" t="str">
        <f t="shared" si="51"/>
        <v/>
      </c>
      <c r="K346" s="53">
        <f t="shared" si="45"/>
        <v>0</v>
      </c>
      <c r="L346" s="39" t="str">
        <f t="shared" si="46"/>
        <v/>
      </c>
      <c r="M346" s="40" t="str">
        <f t="shared" si="44"/>
        <v/>
      </c>
      <c r="N346" s="40" t="str">
        <f t="shared" si="47"/>
        <v/>
      </c>
      <c r="O346" s="40" t="str">
        <f t="shared" si="48"/>
        <v/>
      </c>
      <c r="P346" s="40" t="str">
        <f t="shared" si="49"/>
        <v/>
      </c>
    </row>
    <row r="347" spans="9:16" ht="12.75" customHeight="1" x14ac:dyDescent="0.2">
      <c r="I347" s="37" t="str">
        <f t="shared" si="50"/>
        <v/>
      </c>
      <c r="J347" s="38" t="str">
        <f t="shared" si="51"/>
        <v/>
      </c>
      <c r="K347" s="53">
        <f t="shared" si="45"/>
        <v>0</v>
      </c>
      <c r="L347" s="39" t="str">
        <f t="shared" si="46"/>
        <v/>
      </c>
      <c r="M347" s="40" t="str">
        <f t="shared" si="44"/>
        <v/>
      </c>
      <c r="N347" s="40" t="str">
        <f t="shared" si="47"/>
        <v/>
      </c>
      <c r="O347" s="40" t="str">
        <f t="shared" si="48"/>
        <v/>
      </c>
      <c r="P347" s="40" t="str">
        <f t="shared" si="49"/>
        <v/>
      </c>
    </row>
    <row r="348" spans="9:16" ht="12.75" customHeight="1" x14ac:dyDescent="0.2">
      <c r="I348" s="37" t="str">
        <f t="shared" si="50"/>
        <v/>
      </c>
      <c r="J348" s="38" t="str">
        <f t="shared" si="51"/>
        <v/>
      </c>
      <c r="K348" s="53">
        <f t="shared" si="45"/>
        <v>0</v>
      </c>
      <c r="L348" s="39" t="str">
        <f t="shared" si="46"/>
        <v/>
      </c>
      <c r="M348" s="40" t="str">
        <f t="shared" si="44"/>
        <v/>
      </c>
      <c r="N348" s="40" t="str">
        <f t="shared" si="47"/>
        <v/>
      </c>
      <c r="O348" s="40" t="str">
        <f t="shared" si="48"/>
        <v/>
      </c>
      <c r="P348" s="40" t="str">
        <f t="shared" si="49"/>
        <v/>
      </c>
    </row>
    <row r="349" spans="9:16" ht="12.75" customHeight="1" x14ac:dyDescent="0.2">
      <c r="I349" s="37" t="str">
        <f t="shared" si="50"/>
        <v/>
      </c>
      <c r="J349" s="38" t="str">
        <f t="shared" si="51"/>
        <v/>
      </c>
      <c r="K349" s="53">
        <f t="shared" si="45"/>
        <v>0</v>
      </c>
      <c r="L349" s="39" t="str">
        <f t="shared" si="46"/>
        <v/>
      </c>
      <c r="M349" s="40" t="str">
        <f t="shared" si="44"/>
        <v/>
      </c>
      <c r="N349" s="40" t="str">
        <f t="shared" si="47"/>
        <v/>
      </c>
      <c r="O349" s="40" t="str">
        <f t="shared" si="48"/>
        <v/>
      </c>
      <c r="P349" s="40" t="str">
        <f t="shared" si="49"/>
        <v/>
      </c>
    </row>
    <row r="350" spans="9:16" ht="12.75" customHeight="1" x14ac:dyDescent="0.2">
      <c r="I350" s="37" t="str">
        <f t="shared" si="50"/>
        <v/>
      </c>
      <c r="J350" s="38" t="str">
        <f t="shared" si="51"/>
        <v/>
      </c>
      <c r="K350" s="53">
        <f t="shared" si="45"/>
        <v>0</v>
      </c>
      <c r="L350" s="39" t="str">
        <f t="shared" si="46"/>
        <v/>
      </c>
      <c r="M350" s="40" t="str">
        <f t="shared" si="44"/>
        <v/>
      </c>
      <c r="N350" s="40" t="str">
        <f t="shared" si="47"/>
        <v/>
      </c>
      <c r="O350" s="40" t="str">
        <f t="shared" si="48"/>
        <v/>
      </c>
      <c r="P350" s="40" t="str">
        <f t="shared" si="49"/>
        <v/>
      </c>
    </row>
    <row r="351" spans="9:16" ht="12.75" customHeight="1" x14ac:dyDescent="0.2">
      <c r="I351" s="37" t="str">
        <f t="shared" si="50"/>
        <v/>
      </c>
      <c r="J351" s="38" t="str">
        <f t="shared" si="51"/>
        <v/>
      </c>
      <c r="K351" s="53">
        <f t="shared" si="45"/>
        <v>0</v>
      </c>
      <c r="L351" s="39" t="str">
        <f t="shared" si="46"/>
        <v/>
      </c>
      <c r="M351" s="40" t="str">
        <f t="shared" si="44"/>
        <v/>
      </c>
      <c r="N351" s="40" t="str">
        <f t="shared" si="47"/>
        <v/>
      </c>
      <c r="O351" s="40" t="str">
        <f t="shared" si="48"/>
        <v/>
      </c>
      <c r="P351" s="40" t="str">
        <f t="shared" si="49"/>
        <v/>
      </c>
    </row>
    <row r="352" spans="9:16" ht="12.75" customHeight="1" x14ac:dyDescent="0.2">
      <c r="I352" s="37" t="str">
        <f t="shared" si="50"/>
        <v/>
      </c>
      <c r="J352" s="38" t="str">
        <f t="shared" si="51"/>
        <v/>
      </c>
      <c r="K352" s="53">
        <f t="shared" si="45"/>
        <v>0</v>
      </c>
      <c r="L352" s="39" t="str">
        <f t="shared" si="46"/>
        <v/>
      </c>
      <c r="M352" s="40" t="str">
        <f t="shared" si="44"/>
        <v/>
      </c>
      <c r="N352" s="40" t="str">
        <f t="shared" si="47"/>
        <v/>
      </c>
      <c r="O352" s="40" t="str">
        <f t="shared" si="48"/>
        <v/>
      </c>
      <c r="P352" s="40" t="str">
        <f t="shared" si="49"/>
        <v/>
      </c>
    </row>
    <row r="353" spans="9:16" ht="12.75" customHeight="1" x14ac:dyDescent="0.2">
      <c r="I353" s="37" t="str">
        <f t="shared" si="50"/>
        <v/>
      </c>
      <c r="J353" s="38" t="str">
        <f t="shared" si="51"/>
        <v/>
      </c>
      <c r="K353" s="53">
        <f t="shared" si="45"/>
        <v>0</v>
      </c>
      <c r="L353" s="39" t="str">
        <f t="shared" si="46"/>
        <v/>
      </c>
      <c r="M353" s="40" t="str">
        <f t="shared" si="44"/>
        <v/>
      </c>
      <c r="N353" s="40" t="str">
        <f t="shared" si="47"/>
        <v/>
      </c>
      <c r="O353" s="40" t="str">
        <f t="shared" si="48"/>
        <v/>
      </c>
      <c r="P353" s="40" t="str">
        <f t="shared" si="49"/>
        <v/>
      </c>
    </row>
    <row r="354" spans="9:16" ht="12.75" customHeight="1" x14ac:dyDescent="0.2">
      <c r="I354" s="37" t="str">
        <f t="shared" si="50"/>
        <v/>
      </c>
      <c r="J354" s="38" t="str">
        <f t="shared" si="51"/>
        <v/>
      </c>
      <c r="K354" s="53">
        <f t="shared" si="45"/>
        <v>0</v>
      </c>
      <c r="L354" s="39" t="str">
        <f t="shared" si="46"/>
        <v/>
      </c>
      <c r="M354" s="40" t="str">
        <f t="shared" si="44"/>
        <v/>
      </c>
      <c r="N354" s="40" t="str">
        <f t="shared" si="47"/>
        <v/>
      </c>
      <c r="O354" s="40" t="str">
        <f t="shared" si="48"/>
        <v/>
      </c>
      <c r="P354" s="40" t="str">
        <f t="shared" si="49"/>
        <v/>
      </c>
    </row>
    <row r="355" spans="9:16" ht="12.75" customHeight="1" x14ac:dyDescent="0.2">
      <c r="I355" s="37" t="str">
        <f t="shared" si="50"/>
        <v/>
      </c>
      <c r="J355" s="38" t="str">
        <f t="shared" si="51"/>
        <v/>
      </c>
      <c r="K355" s="53">
        <f t="shared" si="45"/>
        <v>0</v>
      </c>
      <c r="L355" s="39" t="str">
        <f t="shared" si="46"/>
        <v/>
      </c>
      <c r="M355" s="40" t="str">
        <f t="shared" si="44"/>
        <v/>
      </c>
      <c r="N355" s="40" t="str">
        <f t="shared" si="47"/>
        <v/>
      </c>
      <c r="O355" s="40" t="str">
        <f t="shared" si="48"/>
        <v/>
      </c>
      <c r="P355" s="40" t="str">
        <f t="shared" si="49"/>
        <v/>
      </c>
    </row>
    <row r="356" spans="9:16" ht="12.75" customHeight="1" x14ac:dyDescent="0.2">
      <c r="I356" s="37" t="str">
        <f t="shared" si="50"/>
        <v/>
      </c>
      <c r="J356" s="38" t="str">
        <f t="shared" si="51"/>
        <v/>
      </c>
      <c r="K356" s="53">
        <f t="shared" si="45"/>
        <v>0</v>
      </c>
      <c r="L356" s="39" t="str">
        <f t="shared" si="46"/>
        <v/>
      </c>
      <c r="M356" s="40" t="str">
        <f t="shared" si="44"/>
        <v/>
      </c>
      <c r="N356" s="40" t="str">
        <f t="shared" si="47"/>
        <v/>
      </c>
      <c r="O356" s="40" t="str">
        <f t="shared" si="48"/>
        <v/>
      </c>
      <c r="P356" s="40" t="str">
        <f t="shared" si="49"/>
        <v/>
      </c>
    </row>
    <row r="357" spans="9:16" ht="12.75" customHeight="1" x14ac:dyDescent="0.2">
      <c r="I357" s="37" t="str">
        <f t="shared" si="50"/>
        <v/>
      </c>
      <c r="J357" s="38" t="str">
        <f t="shared" si="51"/>
        <v/>
      </c>
      <c r="K357" s="53">
        <f t="shared" si="45"/>
        <v>0</v>
      </c>
      <c r="L357" s="39" t="str">
        <f t="shared" si="46"/>
        <v/>
      </c>
      <c r="M357" s="40" t="str">
        <f t="shared" si="44"/>
        <v/>
      </c>
      <c r="N357" s="40" t="str">
        <f t="shared" si="47"/>
        <v/>
      </c>
      <c r="O357" s="40" t="str">
        <f t="shared" si="48"/>
        <v/>
      </c>
      <c r="P357" s="40" t="str">
        <f t="shared" si="49"/>
        <v/>
      </c>
    </row>
    <row r="358" spans="9:16" ht="12.75" customHeight="1" x14ac:dyDescent="0.2">
      <c r="I358" s="37" t="str">
        <f t="shared" si="50"/>
        <v/>
      </c>
      <c r="J358" s="38" t="str">
        <f t="shared" si="51"/>
        <v/>
      </c>
      <c r="K358" s="53">
        <f t="shared" si="45"/>
        <v>0</v>
      </c>
      <c r="L358" s="39" t="str">
        <f t="shared" si="46"/>
        <v/>
      </c>
      <c r="M358" s="40" t="str">
        <f t="shared" si="44"/>
        <v/>
      </c>
      <c r="N358" s="40" t="str">
        <f t="shared" si="47"/>
        <v/>
      </c>
      <c r="O358" s="40" t="str">
        <f t="shared" si="48"/>
        <v/>
      </c>
      <c r="P358" s="40" t="str">
        <f t="shared" si="49"/>
        <v/>
      </c>
    </row>
    <row r="359" spans="9:16" ht="12.75" customHeight="1" x14ac:dyDescent="0.2">
      <c r="I359" s="37" t="str">
        <f t="shared" si="50"/>
        <v/>
      </c>
      <c r="J359" s="38" t="str">
        <f t="shared" si="51"/>
        <v/>
      </c>
      <c r="K359" s="53">
        <f t="shared" si="45"/>
        <v>0</v>
      </c>
      <c r="L359" s="39" t="str">
        <f t="shared" si="46"/>
        <v/>
      </c>
      <c r="M359" s="40" t="str">
        <f t="shared" si="44"/>
        <v/>
      </c>
      <c r="N359" s="40" t="str">
        <f t="shared" si="47"/>
        <v/>
      </c>
      <c r="O359" s="40" t="str">
        <f t="shared" si="48"/>
        <v/>
      </c>
      <c r="P359" s="40" t="str">
        <f t="shared" si="49"/>
        <v/>
      </c>
    </row>
    <row r="360" spans="9:16" ht="12.75" customHeight="1" x14ac:dyDescent="0.2">
      <c r="I360" s="37" t="str">
        <f t="shared" si="50"/>
        <v/>
      </c>
      <c r="J360" s="38" t="str">
        <f t="shared" si="51"/>
        <v/>
      </c>
      <c r="K360" s="53">
        <f t="shared" si="45"/>
        <v>0</v>
      </c>
      <c r="L360" s="39" t="str">
        <f t="shared" si="46"/>
        <v/>
      </c>
      <c r="M360" s="40" t="str">
        <f t="shared" si="44"/>
        <v/>
      </c>
      <c r="N360" s="40" t="str">
        <f t="shared" si="47"/>
        <v/>
      </c>
      <c r="O360" s="40" t="str">
        <f t="shared" si="48"/>
        <v/>
      </c>
      <c r="P360" s="40" t="str">
        <f t="shared" si="49"/>
        <v/>
      </c>
    </row>
    <row r="361" spans="9:16" ht="12.75" customHeight="1" x14ac:dyDescent="0.2">
      <c r="I361" s="37" t="str">
        <f t="shared" si="50"/>
        <v/>
      </c>
      <c r="J361" s="38" t="str">
        <f t="shared" si="51"/>
        <v/>
      </c>
      <c r="K361" s="53">
        <f t="shared" si="45"/>
        <v>0</v>
      </c>
      <c r="L361" s="39" t="str">
        <f t="shared" si="46"/>
        <v/>
      </c>
      <c r="M361" s="40" t="str">
        <f t="shared" si="44"/>
        <v/>
      </c>
      <c r="N361" s="40" t="str">
        <f t="shared" si="47"/>
        <v/>
      </c>
      <c r="O361" s="40" t="str">
        <f t="shared" si="48"/>
        <v/>
      </c>
      <c r="P361" s="40" t="str">
        <f t="shared" si="49"/>
        <v/>
      </c>
    </row>
    <row r="362" spans="9:16" ht="12.75" customHeight="1" x14ac:dyDescent="0.2">
      <c r="I362" s="37" t="str">
        <f t="shared" si="50"/>
        <v/>
      </c>
      <c r="J362" s="38" t="str">
        <f t="shared" si="51"/>
        <v/>
      </c>
      <c r="K362" s="53">
        <f t="shared" si="45"/>
        <v>0</v>
      </c>
      <c r="L362" s="39" t="str">
        <f t="shared" si="46"/>
        <v/>
      </c>
      <c r="M362" s="40" t="str">
        <f t="shared" si="44"/>
        <v/>
      </c>
      <c r="N362" s="40" t="str">
        <f t="shared" si="47"/>
        <v/>
      </c>
      <c r="O362" s="40" t="str">
        <f t="shared" si="48"/>
        <v/>
      </c>
      <c r="P362" s="40" t="str">
        <f t="shared" si="49"/>
        <v/>
      </c>
    </row>
    <row r="363" spans="9:16" ht="12.75" customHeight="1" x14ac:dyDescent="0.2">
      <c r="I363" s="37" t="str">
        <f t="shared" si="50"/>
        <v/>
      </c>
      <c r="J363" s="38" t="str">
        <f t="shared" si="51"/>
        <v/>
      </c>
      <c r="K363" s="53">
        <f t="shared" si="45"/>
        <v>0</v>
      </c>
      <c r="L363" s="39" t="str">
        <f t="shared" si="46"/>
        <v/>
      </c>
      <c r="M363" s="40" t="str">
        <f t="shared" si="44"/>
        <v/>
      </c>
      <c r="N363" s="40" t="str">
        <f t="shared" si="47"/>
        <v/>
      </c>
      <c r="O363" s="40" t="str">
        <f t="shared" si="48"/>
        <v/>
      </c>
      <c r="P363" s="40" t="str">
        <f t="shared" si="49"/>
        <v/>
      </c>
    </row>
    <row r="364" spans="9:16" ht="12.75" customHeight="1" x14ac:dyDescent="0.2">
      <c r="I364" s="37" t="str">
        <f t="shared" si="50"/>
        <v/>
      </c>
      <c r="J364" s="38" t="str">
        <f t="shared" si="51"/>
        <v/>
      </c>
      <c r="K364" s="53">
        <f t="shared" si="45"/>
        <v>0</v>
      </c>
      <c r="L364" s="39" t="str">
        <f t="shared" si="46"/>
        <v/>
      </c>
      <c r="M364" s="40" t="str">
        <f t="shared" si="44"/>
        <v/>
      </c>
      <c r="N364" s="40" t="str">
        <f t="shared" si="47"/>
        <v/>
      </c>
      <c r="O364" s="40" t="str">
        <f t="shared" si="48"/>
        <v/>
      </c>
      <c r="P364" s="40" t="str">
        <f t="shared" si="49"/>
        <v/>
      </c>
    </row>
    <row r="365" spans="9:16" ht="12.75" customHeight="1" x14ac:dyDescent="0.2">
      <c r="I365" s="37" t="str">
        <f t="shared" si="50"/>
        <v/>
      </c>
      <c r="J365" s="38" t="str">
        <f t="shared" si="51"/>
        <v/>
      </c>
      <c r="K365" s="53">
        <f t="shared" si="45"/>
        <v>0</v>
      </c>
      <c r="L365" s="39" t="str">
        <f t="shared" si="46"/>
        <v/>
      </c>
      <c r="M365" s="40" t="str">
        <f t="shared" si="44"/>
        <v/>
      </c>
      <c r="N365" s="40" t="str">
        <f t="shared" si="47"/>
        <v/>
      </c>
      <c r="O365" s="40" t="str">
        <f t="shared" si="48"/>
        <v/>
      </c>
      <c r="P365" s="40" t="str">
        <f t="shared" si="49"/>
        <v/>
      </c>
    </row>
    <row r="366" spans="9:16" ht="12.75" customHeight="1" x14ac:dyDescent="0.2">
      <c r="I366" s="37" t="str">
        <f t="shared" si="50"/>
        <v/>
      </c>
      <c r="J366" s="38" t="str">
        <f t="shared" si="51"/>
        <v/>
      </c>
      <c r="K366" s="53">
        <f t="shared" si="45"/>
        <v>0</v>
      </c>
      <c r="L366" s="39" t="str">
        <f t="shared" si="46"/>
        <v/>
      </c>
      <c r="M366" s="40" t="str">
        <f t="shared" si="44"/>
        <v/>
      </c>
      <c r="N366" s="40" t="str">
        <f t="shared" si="47"/>
        <v/>
      </c>
      <c r="O366" s="40" t="str">
        <f t="shared" si="48"/>
        <v/>
      </c>
      <c r="P366" s="40" t="str">
        <f t="shared" si="49"/>
        <v/>
      </c>
    </row>
    <row r="367" spans="9:16" ht="12.75" customHeight="1" x14ac:dyDescent="0.2">
      <c r="I367" s="37" t="str">
        <f t="shared" si="50"/>
        <v/>
      </c>
      <c r="J367" s="38" t="str">
        <f t="shared" si="51"/>
        <v/>
      </c>
      <c r="K367" s="53">
        <f t="shared" si="45"/>
        <v>0</v>
      </c>
      <c r="L367" s="39" t="str">
        <f t="shared" si="46"/>
        <v/>
      </c>
      <c r="M367" s="40" t="str">
        <f t="shared" si="44"/>
        <v/>
      </c>
      <c r="N367" s="40" t="str">
        <f t="shared" si="47"/>
        <v/>
      </c>
      <c r="O367" s="40" t="str">
        <f t="shared" si="48"/>
        <v/>
      </c>
      <c r="P367" s="40" t="str">
        <f t="shared" si="49"/>
        <v/>
      </c>
    </row>
    <row r="368" spans="9:16" ht="12.75" customHeight="1" x14ac:dyDescent="0.2">
      <c r="I368" s="37" t="str">
        <f t="shared" si="50"/>
        <v/>
      </c>
      <c r="J368" s="38" t="str">
        <f t="shared" si="51"/>
        <v/>
      </c>
      <c r="K368" s="53">
        <f t="shared" si="45"/>
        <v>0</v>
      </c>
      <c r="L368" s="39" t="str">
        <f t="shared" si="46"/>
        <v/>
      </c>
      <c r="M368" s="40" t="str">
        <f t="shared" si="44"/>
        <v/>
      </c>
      <c r="N368" s="40" t="str">
        <f t="shared" si="47"/>
        <v/>
      </c>
      <c r="O368" s="40" t="str">
        <f t="shared" si="48"/>
        <v/>
      </c>
      <c r="P368" s="40" t="str">
        <f t="shared" si="49"/>
        <v/>
      </c>
    </row>
    <row r="369" spans="9:16" ht="12.75" customHeight="1" x14ac:dyDescent="0.2">
      <c r="I369" s="37" t="str">
        <f t="shared" si="50"/>
        <v/>
      </c>
      <c r="J369" s="38" t="str">
        <f t="shared" si="51"/>
        <v/>
      </c>
      <c r="K369" s="53">
        <f t="shared" si="45"/>
        <v>0</v>
      </c>
      <c r="L369" s="39" t="str">
        <f t="shared" si="46"/>
        <v/>
      </c>
      <c r="M369" s="40" t="str">
        <f t="shared" si="44"/>
        <v/>
      </c>
      <c r="N369" s="40" t="str">
        <f t="shared" si="47"/>
        <v/>
      </c>
      <c r="O369" s="40" t="str">
        <f t="shared" si="48"/>
        <v/>
      </c>
      <c r="P369" s="40" t="str">
        <f t="shared" si="49"/>
        <v/>
      </c>
    </row>
    <row r="370" spans="9:16" ht="12.75" customHeight="1" x14ac:dyDescent="0.2">
      <c r="I370" s="37" t="str">
        <f t="shared" si="50"/>
        <v/>
      </c>
      <c r="J370" s="38" t="str">
        <f t="shared" si="51"/>
        <v/>
      </c>
      <c r="K370" s="53">
        <f t="shared" si="45"/>
        <v>0</v>
      </c>
      <c r="L370" s="39" t="str">
        <f t="shared" si="46"/>
        <v/>
      </c>
      <c r="M370" s="40" t="str">
        <f t="shared" si="44"/>
        <v/>
      </c>
      <c r="N370" s="40" t="str">
        <f t="shared" si="47"/>
        <v/>
      </c>
      <c r="O370" s="40" t="str">
        <f t="shared" si="48"/>
        <v/>
      </c>
      <c r="P370" s="40" t="str">
        <f t="shared" si="49"/>
        <v/>
      </c>
    </row>
    <row r="371" spans="9:16" ht="12.75" customHeight="1" x14ac:dyDescent="0.2">
      <c r="I371" s="37" t="str">
        <f t="shared" si="50"/>
        <v/>
      </c>
      <c r="J371" s="38" t="str">
        <f t="shared" si="51"/>
        <v/>
      </c>
      <c r="K371" s="53">
        <f t="shared" si="45"/>
        <v>0</v>
      </c>
      <c r="L371" s="39" t="str">
        <f t="shared" si="46"/>
        <v/>
      </c>
      <c r="M371" s="40" t="str">
        <f t="shared" si="44"/>
        <v/>
      </c>
      <c r="N371" s="40" t="str">
        <f t="shared" si="47"/>
        <v/>
      </c>
      <c r="O371" s="40" t="str">
        <f t="shared" si="48"/>
        <v/>
      </c>
      <c r="P371" s="40" t="str">
        <f t="shared" si="49"/>
        <v/>
      </c>
    </row>
    <row r="372" spans="9:16" ht="12.75" customHeight="1" x14ac:dyDescent="0.2">
      <c r="I372" s="37" t="str">
        <f t="shared" si="50"/>
        <v/>
      </c>
      <c r="J372" s="38" t="str">
        <f t="shared" si="51"/>
        <v/>
      </c>
      <c r="K372" s="53">
        <f t="shared" si="45"/>
        <v>0</v>
      </c>
      <c r="L372" s="39" t="str">
        <f t="shared" si="46"/>
        <v/>
      </c>
      <c r="M372" s="40" t="str">
        <f t="shared" si="44"/>
        <v/>
      </c>
      <c r="N372" s="40" t="str">
        <f t="shared" si="47"/>
        <v/>
      </c>
      <c r="O372" s="40" t="str">
        <f t="shared" si="48"/>
        <v/>
      </c>
      <c r="P372" s="40" t="str">
        <f t="shared" si="49"/>
        <v/>
      </c>
    </row>
    <row r="373" spans="9:16" ht="12.75" customHeight="1" x14ac:dyDescent="0.2">
      <c r="I373" s="37" t="str">
        <f t="shared" si="50"/>
        <v/>
      </c>
      <c r="J373" s="38" t="str">
        <f t="shared" si="51"/>
        <v/>
      </c>
      <c r="K373" s="53">
        <f t="shared" si="45"/>
        <v>0</v>
      </c>
      <c r="L373" s="39" t="str">
        <f t="shared" si="46"/>
        <v/>
      </c>
      <c r="M373" s="40" t="str">
        <f t="shared" si="44"/>
        <v/>
      </c>
      <c r="N373" s="40" t="str">
        <f t="shared" si="47"/>
        <v/>
      </c>
      <c r="O373" s="40" t="str">
        <f t="shared" si="48"/>
        <v/>
      </c>
      <c r="P373" s="40" t="str">
        <f t="shared" si="49"/>
        <v/>
      </c>
    </row>
    <row r="374" spans="9:16" ht="12.75" customHeight="1" x14ac:dyDescent="0.2">
      <c r="I374" s="37" t="str">
        <f t="shared" si="50"/>
        <v/>
      </c>
      <c r="J374" s="38" t="str">
        <f t="shared" si="51"/>
        <v/>
      </c>
      <c r="K374" s="53">
        <f t="shared" si="45"/>
        <v>0</v>
      </c>
      <c r="L374" s="39" t="str">
        <f t="shared" si="46"/>
        <v/>
      </c>
      <c r="M374" s="40" t="str">
        <f t="shared" si="44"/>
        <v/>
      </c>
      <c r="N374" s="40" t="str">
        <f t="shared" si="47"/>
        <v/>
      </c>
      <c r="O374" s="40" t="str">
        <f t="shared" si="48"/>
        <v/>
      </c>
      <c r="P374" s="40" t="str">
        <f t="shared" si="49"/>
        <v/>
      </c>
    </row>
    <row r="375" spans="9:16" ht="12.75" customHeight="1" x14ac:dyDescent="0.2">
      <c r="I375" s="37" t="str">
        <f t="shared" si="50"/>
        <v/>
      </c>
      <c r="J375" s="38" t="str">
        <f t="shared" si="51"/>
        <v/>
      </c>
      <c r="K375" s="53">
        <f t="shared" si="45"/>
        <v>0</v>
      </c>
      <c r="L375" s="39" t="str">
        <f t="shared" si="46"/>
        <v/>
      </c>
      <c r="M375" s="40" t="str">
        <f t="shared" si="44"/>
        <v/>
      </c>
      <c r="N375" s="40" t="str">
        <f t="shared" si="47"/>
        <v/>
      </c>
      <c r="O375" s="40" t="str">
        <f t="shared" si="48"/>
        <v/>
      </c>
      <c r="P375" s="40" t="str">
        <f t="shared" si="49"/>
        <v/>
      </c>
    </row>
    <row r="376" spans="9:16" ht="12.75" customHeight="1" x14ac:dyDescent="0.2">
      <c r="I376" s="37" t="str">
        <f t="shared" si="50"/>
        <v/>
      </c>
      <c r="J376" s="38" t="str">
        <f t="shared" si="51"/>
        <v/>
      </c>
      <c r="K376" s="53">
        <f t="shared" si="45"/>
        <v>0</v>
      </c>
      <c r="L376" s="39" t="str">
        <f t="shared" si="46"/>
        <v/>
      </c>
      <c r="M376" s="40" t="str">
        <f t="shared" si="44"/>
        <v/>
      </c>
      <c r="N376" s="40" t="str">
        <f t="shared" si="47"/>
        <v/>
      </c>
      <c r="O376" s="40" t="str">
        <f t="shared" si="48"/>
        <v/>
      </c>
      <c r="P376" s="40" t="str">
        <f t="shared" si="49"/>
        <v/>
      </c>
    </row>
    <row r="377" spans="9:16" ht="12.75" customHeight="1" x14ac:dyDescent="0.2">
      <c r="I377" s="37" t="str">
        <f t="shared" si="50"/>
        <v/>
      </c>
      <c r="J377" s="38" t="str">
        <f t="shared" si="51"/>
        <v/>
      </c>
      <c r="K377" s="53">
        <f t="shared" si="45"/>
        <v>0</v>
      </c>
      <c r="L377" s="39" t="str">
        <f t="shared" si="46"/>
        <v/>
      </c>
      <c r="M377" s="40" t="str">
        <f t="shared" si="44"/>
        <v/>
      </c>
      <c r="N377" s="40" t="str">
        <f t="shared" si="47"/>
        <v/>
      </c>
      <c r="O377" s="40" t="str">
        <f t="shared" si="48"/>
        <v/>
      </c>
      <c r="P377" s="40" t="str">
        <f t="shared" si="49"/>
        <v/>
      </c>
    </row>
    <row r="378" spans="9:16" ht="12.75" customHeight="1" x14ac:dyDescent="0.2">
      <c r="J378" s="56"/>
      <c r="K378" s="53">
        <f t="shared" si="45"/>
        <v>0</v>
      </c>
    </row>
    <row r="379" spans="9:16" ht="12.75" customHeight="1" x14ac:dyDescent="0.2">
      <c r="J379" s="56"/>
      <c r="K379" s="53">
        <f t="shared" si="45"/>
        <v>0</v>
      </c>
    </row>
    <row r="380" spans="9:16" ht="12.75" customHeight="1" x14ac:dyDescent="0.2">
      <c r="J380" s="56"/>
      <c r="K380" s="53">
        <f t="shared" si="45"/>
        <v>0</v>
      </c>
    </row>
    <row r="381" spans="9:16" ht="12.75" customHeight="1" x14ac:dyDescent="0.2">
      <c r="J381" s="56"/>
      <c r="K381" s="53">
        <f t="shared" si="45"/>
        <v>0</v>
      </c>
    </row>
    <row r="382" spans="9:16" ht="12.75" customHeight="1" x14ac:dyDescent="0.2">
      <c r="J382" s="56"/>
      <c r="K382" s="53">
        <f t="shared" si="45"/>
        <v>0</v>
      </c>
    </row>
    <row r="383" spans="9:16" ht="12.75" customHeight="1" x14ac:dyDescent="0.2">
      <c r="J383" s="56"/>
      <c r="K383" s="53">
        <f t="shared" si="45"/>
        <v>0</v>
      </c>
    </row>
    <row r="384" spans="9:16" ht="12.75" customHeight="1" x14ac:dyDescent="0.2">
      <c r="J384" s="56"/>
      <c r="K384" s="53">
        <f t="shared" si="45"/>
        <v>0</v>
      </c>
    </row>
    <row r="385" spans="10:11" ht="12.75" customHeight="1" x14ac:dyDescent="0.2">
      <c r="J385" s="56"/>
      <c r="K385" s="53">
        <f t="shared" si="45"/>
        <v>0</v>
      </c>
    </row>
    <row r="386" spans="10:11" ht="12.75" customHeight="1" x14ac:dyDescent="0.2">
      <c r="J386" s="56"/>
      <c r="K386" s="53">
        <f t="shared" si="45"/>
        <v>0</v>
      </c>
    </row>
    <row r="387" spans="10:11" ht="12.75" customHeight="1" x14ac:dyDescent="0.2">
      <c r="J387" s="56"/>
      <c r="K387" s="53">
        <f t="shared" si="45"/>
        <v>0</v>
      </c>
    </row>
    <row r="388" spans="10:11" ht="12.75" customHeight="1" x14ac:dyDescent="0.2">
      <c r="J388" s="56"/>
      <c r="K388" s="53">
        <f t="shared" si="45"/>
        <v>0</v>
      </c>
    </row>
    <row r="389" spans="10:11" ht="12.75" customHeight="1" x14ac:dyDescent="0.2">
      <c r="J389" s="56"/>
      <c r="K389" s="53">
        <f t="shared" si="45"/>
        <v>0</v>
      </c>
    </row>
    <row r="390" spans="10:11" ht="12.75" customHeight="1" x14ac:dyDescent="0.2">
      <c r="J390" s="56"/>
      <c r="K390" s="53">
        <f t="shared" si="45"/>
        <v>0</v>
      </c>
    </row>
    <row r="391" spans="10:11" ht="12.75" customHeight="1" x14ac:dyDescent="0.2">
      <c r="J391" s="56"/>
      <c r="K391" s="53">
        <f t="shared" si="45"/>
        <v>0</v>
      </c>
    </row>
    <row r="392" spans="10:11" ht="12.75" customHeight="1" x14ac:dyDescent="0.2">
      <c r="J392" s="53"/>
      <c r="K392" s="53">
        <f t="shared" si="45"/>
        <v>0</v>
      </c>
    </row>
    <row r="393" spans="10:11" ht="12.75" customHeight="1" x14ac:dyDescent="0.2">
      <c r="J393" s="53"/>
      <c r="K393" s="53">
        <f t="shared" si="45"/>
        <v>0</v>
      </c>
    </row>
    <row r="394" spans="10:11" ht="12.75" customHeight="1" x14ac:dyDescent="0.2">
      <c r="J394" s="53"/>
      <c r="K394" s="53">
        <f t="shared" si="45"/>
        <v>0</v>
      </c>
    </row>
    <row r="395" spans="10:11" ht="12.75" customHeight="1" x14ac:dyDescent="0.2">
      <c r="J395" s="53"/>
      <c r="K395" s="53">
        <f t="shared" si="45"/>
        <v>0</v>
      </c>
    </row>
    <row r="396" spans="10:11" ht="12.75" customHeight="1" x14ac:dyDescent="0.2">
      <c r="J396" s="53"/>
      <c r="K396" s="53">
        <f t="shared" si="45"/>
        <v>0</v>
      </c>
    </row>
    <row r="397" spans="10:11" ht="12.75" customHeight="1" x14ac:dyDescent="0.2">
      <c r="J397" s="53"/>
      <c r="K397" s="53">
        <f t="shared" si="45"/>
        <v>0</v>
      </c>
    </row>
    <row r="398" spans="10:11" ht="12.75" customHeight="1" x14ac:dyDescent="0.2">
      <c r="J398" s="53"/>
      <c r="K398" s="53">
        <f t="shared" si="45"/>
        <v>0</v>
      </c>
    </row>
    <row r="399" spans="10:11" ht="12.75" customHeight="1" x14ac:dyDescent="0.2">
      <c r="J399" s="53"/>
      <c r="K399" s="53">
        <f t="shared" si="45"/>
        <v>0</v>
      </c>
    </row>
    <row r="400" spans="10:11" ht="12.75" customHeight="1" x14ac:dyDescent="0.2">
      <c r="J400" s="53"/>
      <c r="K400" s="53">
        <f t="shared" si="45"/>
        <v>0</v>
      </c>
    </row>
    <row r="401" spans="10:11" ht="12.75" customHeight="1" x14ac:dyDescent="0.2">
      <c r="J401" s="53"/>
      <c r="K401" s="53">
        <f t="shared" si="45"/>
        <v>0</v>
      </c>
    </row>
    <row r="402" spans="10:11" ht="12.75" customHeight="1" x14ac:dyDescent="0.2">
      <c r="J402" s="53"/>
      <c r="K402" s="53">
        <f t="shared" si="45"/>
        <v>0</v>
      </c>
    </row>
    <row r="403" spans="10:11" ht="12.75" customHeight="1" x14ac:dyDescent="0.2">
      <c r="J403" s="53"/>
      <c r="K403" s="53">
        <f t="shared" ref="K403:K466" si="52">IF(J404="",0,J404)</f>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ref="K467:K530" si="53">IF(J468="",0,J468)</f>
        <v>0</v>
      </c>
    </row>
    <row r="468" spans="10:11" ht="12.75" customHeight="1" x14ac:dyDescent="0.2">
      <c r="J468" s="53"/>
      <c r="K468" s="53">
        <f t="shared" si="53"/>
        <v>0</v>
      </c>
    </row>
    <row r="469" spans="10:11" ht="12.75" customHeight="1" x14ac:dyDescent="0.2">
      <c r="J469" s="53"/>
      <c r="K469" s="53">
        <f t="shared" si="53"/>
        <v>0</v>
      </c>
    </row>
    <row r="470" spans="10:11" ht="12.75" customHeight="1" x14ac:dyDescent="0.2">
      <c r="J470" s="53"/>
      <c r="K470" s="53">
        <f t="shared" si="53"/>
        <v>0</v>
      </c>
    </row>
    <row r="471" spans="10:11" ht="12.75" customHeight="1" x14ac:dyDescent="0.2">
      <c r="J471" s="53"/>
      <c r="K471" s="53">
        <f t="shared" si="53"/>
        <v>0</v>
      </c>
    </row>
    <row r="472" spans="10:11" ht="12.75" customHeight="1" x14ac:dyDescent="0.2">
      <c r="J472" s="53"/>
      <c r="K472" s="53">
        <f t="shared" si="53"/>
        <v>0</v>
      </c>
    </row>
    <row r="473" spans="10:11" ht="12.75" customHeight="1" x14ac:dyDescent="0.2">
      <c r="J473" s="53"/>
      <c r="K473" s="53">
        <f t="shared" si="53"/>
        <v>0</v>
      </c>
    </row>
    <row r="474" spans="10:11" ht="12.75" customHeight="1" x14ac:dyDescent="0.2">
      <c r="J474" s="53"/>
      <c r="K474" s="53">
        <f t="shared" si="53"/>
        <v>0</v>
      </c>
    </row>
    <row r="475" spans="10:11" ht="12.75" customHeight="1" x14ac:dyDescent="0.2">
      <c r="J475" s="53"/>
      <c r="K475" s="53">
        <f t="shared" si="53"/>
        <v>0</v>
      </c>
    </row>
    <row r="476" spans="10:11" ht="12.75" customHeight="1" x14ac:dyDescent="0.2">
      <c r="J476" s="53"/>
      <c r="K476" s="53">
        <f t="shared" si="53"/>
        <v>0</v>
      </c>
    </row>
    <row r="477" spans="10:11" ht="12.75" customHeight="1" x14ac:dyDescent="0.2">
      <c r="J477" s="53"/>
      <c r="K477" s="53">
        <f t="shared" si="53"/>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ref="K531:K594" si="54">IF(J532="",0,J532)</f>
        <v>0</v>
      </c>
    </row>
    <row r="532" spans="10:11" ht="12.75" customHeight="1" x14ac:dyDescent="0.2">
      <c r="J532" s="53"/>
      <c r="K532" s="53">
        <f t="shared" si="54"/>
        <v>0</v>
      </c>
    </row>
    <row r="533" spans="10:11" ht="12.75" customHeight="1" x14ac:dyDescent="0.2">
      <c r="J533" s="53"/>
      <c r="K533" s="53">
        <f t="shared" si="54"/>
        <v>0</v>
      </c>
    </row>
    <row r="534" spans="10:11" ht="12.75" customHeight="1" x14ac:dyDescent="0.2">
      <c r="J534" s="53"/>
      <c r="K534" s="53">
        <f t="shared" si="54"/>
        <v>0</v>
      </c>
    </row>
    <row r="535" spans="10:11" ht="12.75" customHeight="1" x14ac:dyDescent="0.2">
      <c r="J535" s="53"/>
      <c r="K535" s="53">
        <f t="shared" si="54"/>
        <v>0</v>
      </c>
    </row>
    <row r="536" spans="10:11" ht="12.75" customHeight="1" x14ac:dyDescent="0.2">
      <c r="J536" s="53"/>
      <c r="K536" s="53">
        <f t="shared" si="54"/>
        <v>0</v>
      </c>
    </row>
    <row r="537" spans="10:11" ht="12.75" customHeight="1" x14ac:dyDescent="0.2">
      <c r="J537" s="53"/>
      <c r="K537" s="53">
        <f t="shared" si="54"/>
        <v>0</v>
      </c>
    </row>
    <row r="538" spans="10:11" ht="12.75" customHeight="1" x14ac:dyDescent="0.2">
      <c r="J538" s="53"/>
      <c r="K538" s="53">
        <f t="shared" si="54"/>
        <v>0</v>
      </c>
    </row>
    <row r="539" spans="10:11" ht="12.75" customHeight="1" x14ac:dyDescent="0.2">
      <c r="J539" s="53"/>
      <c r="K539" s="53">
        <f t="shared" si="54"/>
        <v>0</v>
      </c>
    </row>
    <row r="540" spans="10:11" ht="12.75" customHeight="1" x14ac:dyDescent="0.2">
      <c r="J540" s="53"/>
      <c r="K540" s="53">
        <f t="shared" si="54"/>
        <v>0</v>
      </c>
    </row>
    <row r="541" spans="10:11" ht="12.75" customHeight="1" x14ac:dyDescent="0.2">
      <c r="J541" s="53"/>
      <c r="K541" s="53">
        <f t="shared" si="54"/>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ref="K595:K658" si="55">IF(J596="",0,J596)</f>
        <v>0</v>
      </c>
    </row>
    <row r="596" spans="10:11" ht="12.75" customHeight="1" x14ac:dyDescent="0.2">
      <c r="J596" s="53"/>
      <c r="K596" s="53">
        <f t="shared" si="55"/>
        <v>0</v>
      </c>
    </row>
    <row r="597" spans="10:11" ht="12.75" customHeight="1" x14ac:dyDescent="0.2">
      <c r="J597" s="53"/>
      <c r="K597" s="53">
        <f t="shared" si="55"/>
        <v>0</v>
      </c>
    </row>
    <row r="598" spans="10:11" ht="12.75" customHeight="1" x14ac:dyDescent="0.2">
      <c r="J598" s="53"/>
      <c r="K598" s="53">
        <f t="shared" si="55"/>
        <v>0</v>
      </c>
    </row>
    <row r="599" spans="10:11" ht="12.75" customHeight="1" x14ac:dyDescent="0.2">
      <c r="J599" s="53"/>
      <c r="K599" s="53">
        <f t="shared" si="55"/>
        <v>0</v>
      </c>
    </row>
    <row r="600" spans="10:11" ht="12.75" customHeight="1" x14ac:dyDescent="0.2">
      <c r="J600" s="53"/>
      <c r="K600" s="53">
        <f t="shared" si="55"/>
        <v>0</v>
      </c>
    </row>
    <row r="601" spans="10:11" ht="12.75" customHeight="1" x14ac:dyDescent="0.2">
      <c r="J601" s="53"/>
      <c r="K601" s="53">
        <f t="shared" si="55"/>
        <v>0</v>
      </c>
    </row>
    <row r="602" spans="10:11" ht="12.75" customHeight="1" x14ac:dyDescent="0.2">
      <c r="J602" s="53"/>
      <c r="K602" s="53">
        <f t="shared" si="55"/>
        <v>0</v>
      </c>
    </row>
    <row r="603" spans="10:11" ht="12.75" customHeight="1" x14ac:dyDescent="0.2">
      <c r="J603" s="53"/>
      <c r="K603" s="53">
        <f t="shared" si="55"/>
        <v>0</v>
      </c>
    </row>
    <row r="604" spans="10:11" ht="12.75" customHeight="1" x14ac:dyDescent="0.2">
      <c r="J604" s="53"/>
      <c r="K604" s="53">
        <f t="shared" si="55"/>
        <v>0</v>
      </c>
    </row>
    <row r="605" spans="10:11" ht="12.75" customHeight="1" x14ac:dyDescent="0.2">
      <c r="J605" s="53"/>
      <c r="K605" s="53">
        <f t="shared" si="55"/>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ref="K659:K664" si="56">IF(J660="",0,J660)</f>
        <v>0</v>
      </c>
    </row>
    <row r="660" spans="10:11" ht="12.75" customHeight="1" x14ac:dyDescent="0.2">
      <c r="J660" s="53"/>
      <c r="K660" s="53">
        <f t="shared" si="56"/>
        <v>0</v>
      </c>
    </row>
    <row r="661" spans="10:11" ht="12.75" customHeight="1" x14ac:dyDescent="0.2">
      <c r="J661" s="53"/>
      <c r="K661" s="53">
        <f t="shared" si="56"/>
        <v>0</v>
      </c>
    </row>
    <row r="662" spans="10:11" ht="12.75" customHeight="1" x14ac:dyDescent="0.2">
      <c r="J662" s="53"/>
      <c r="K662" s="53">
        <f t="shared" si="56"/>
        <v>0</v>
      </c>
    </row>
    <row r="663" spans="10:11" ht="12.75" customHeight="1" x14ac:dyDescent="0.2">
      <c r="J663" s="53"/>
      <c r="K663" s="53">
        <f t="shared" si="56"/>
        <v>0</v>
      </c>
    </row>
    <row r="664" spans="10:11" ht="12.75" customHeight="1" x14ac:dyDescent="0.2">
      <c r="J664" s="53"/>
      <c r="K664" s="53">
        <f t="shared" si="56"/>
        <v>0</v>
      </c>
    </row>
    <row r="665" spans="10:11" ht="12.75" customHeight="1" x14ac:dyDescent="0.2">
      <c r="J665" s="53"/>
      <c r="K665" s="53">
        <f>+J666</f>
        <v>0</v>
      </c>
    </row>
    <row r="666" spans="10:11" ht="12.75" customHeight="1" x14ac:dyDescent="0.2">
      <c r="J666" s="53"/>
      <c r="K666" s="53">
        <f>+J667</f>
        <v>0</v>
      </c>
    </row>
    <row r="667" spans="10:11" ht="12.75" customHeight="1" x14ac:dyDescent="0.2">
      <c r="J667" s="53"/>
      <c r="K667" s="53">
        <f t="shared" ref="K667:K730" si="57">+J668</f>
        <v>0</v>
      </c>
    </row>
    <row r="668" spans="10:11" ht="12.75" customHeight="1" x14ac:dyDescent="0.2">
      <c r="J668" s="53"/>
      <c r="K668" s="53">
        <f t="shared" si="57"/>
        <v>0</v>
      </c>
    </row>
    <row r="669" spans="10:11" ht="12.75" customHeight="1" x14ac:dyDescent="0.2">
      <c r="J669" s="53"/>
      <c r="K669" s="53">
        <f t="shared" si="57"/>
        <v>0</v>
      </c>
    </row>
    <row r="670" spans="10:11" ht="12.75" customHeight="1" x14ac:dyDescent="0.2">
      <c r="J670" s="53"/>
      <c r="K670" s="53">
        <f t="shared" si="57"/>
        <v>0</v>
      </c>
    </row>
    <row r="671" spans="10:11" ht="12.75" customHeight="1" x14ac:dyDescent="0.2">
      <c r="J671" s="53"/>
      <c r="K671" s="53">
        <f t="shared" si="57"/>
        <v>0</v>
      </c>
    </row>
    <row r="672" spans="10:11" ht="12.75" customHeight="1" x14ac:dyDescent="0.2">
      <c r="J672" s="53"/>
      <c r="K672" s="53">
        <f t="shared" si="57"/>
        <v>0</v>
      </c>
    </row>
    <row r="673" spans="10:11" ht="12.75" customHeight="1" x14ac:dyDescent="0.2">
      <c r="J673" s="53"/>
      <c r="K673" s="53">
        <f t="shared" si="57"/>
        <v>0</v>
      </c>
    </row>
    <row r="674" spans="10:11" ht="12.75" customHeight="1" x14ac:dyDescent="0.2">
      <c r="J674" s="53"/>
      <c r="K674" s="53">
        <f t="shared" si="57"/>
        <v>0</v>
      </c>
    </row>
    <row r="675" spans="10:11" ht="12.75" customHeight="1" x14ac:dyDescent="0.2">
      <c r="J675" s="53"/>
      <c r="K675" s="53">
        <f t="shared" si="57"/>
        <v>0</v>
      </c>
    </row>
    <row r="676" spans="10:11" ht="12.75" customHeight="1" x14ac:dyDescent="0.2">
      <c r="J676" s="53"/>
      <c r="K676" s="53">
        <f t="shared" si="57"/>
        <v>0</v>
      </c>
    </row>
    <row r="677" spans="10:11" ht="12.75" customHeight="1" x14ac:dyDescent="0.2">
      <c r="J677" s="53"/>
      <c r="K677" s="53">
        <f t="shared" si="57"/>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ref="K731:K794" si="58">+J732</f>
        <v>0</v>
      </c>
    </row>
    <row r="732" spans="10:11" ht="12.75" customHeight="1" x14ac:dyDescent="0.2">
      <c r="J732" s="53"/>
      <c r="K732" s="53">
        <f t="shared" si="58"/>
        <v>0</v>
      </c>
    </row>
    <row r="733" spans="10:11" ht="12.75" customHeight="1" x14ac:dyDescent="0.2">
      <c r="J733" s="53"/>
      <c r="K733" s="53">
        <f t="shared" si="58"/>
        <v>0</v>
      </c>
    </row>
    <row r="734" spans="10:11" ht="12.75" customHeight="1" x14ac:dyDescent="0.2">
      <c r="J734" s="53"/>
      <c r="K734" s="53">
        <f t="shared" si="58"/>
        <v>0</v>
      </c>
    </row>
    <row r="735" spans="10:11" ht="12.75" customHeight="1" x14ac:dyDescent="0.2">
      <c r="J735" s="53"/>
      <c r="K735" s="53">
        <f t="shared" si="58"/>
        <v>0</v>
      </c>
    </row>
    <row r="736" spans="10:11" ht="12.75" customHeight="1" x14ac:dyDescent="0.2">
      <c r="J736" s="53"/>
      <c r="K736" s="53">
        <f t="shared" si="58"/>
        <v>0</v>
      </c>
    </row>
    <row r="737" spans="10:11" ht="12.75" customHeight="1" x14ac:dyDescent="0.2">
      <c r="J737" s="53"/>
      <c r="K737" s="53">
        <f t="shared" si="58"/>
        <v>0</v>
      </c>
    </row>
    <row r="738" spans="10:11" ht="12.75" customHeight="1" x14ac:dyDescent="0.2">
      <c r="J738" s="53"/>
      <c r="K738" s="53">
        <f t="shared" si="58"/>
        <v>0</v>
      </c>
    </row>
    <row r="739" spans="10:11" ht="12.75" customHeight="1" x14ac:dyDescent="0.2">
      <c r="J739" s="53"/>
      <c r="K739" s="53">
        <f t="shared" si="58"/>
        <v>0</v>
      </c>
    </row>
    <row r="740" spans="10:11" ht="12.75" customHeight="1" x14ac:dyDescent="0.2">
      <c r="J740" s="53"/>
      <c r="K740" s="53">
        <f t="shared" si="58"/>
        <v>0</v>
      </c>
    </row>
    <row r="741" spans="10:11" ht="12.75" customHeight="1" x14ac:dyDescent="0.2">
      <c r="J741" s="53"/>
      <c r="K741" s="53">
        <f t="shared" si="58"/>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ref="K795:K833" si="59">+J796</f>
        <v>0</v>
      </c>
    </row>
    <row r="796" spans="10:11" ht="12.75" customHeight="1" x14ac:dyDescent="0.2">
      <c r="J796" s="53"/>
      <c r="K796" s="53">
        <f t="shared" si="59"/>
        <v>0</v>
      </c>
    </row>
    <row r="797" spans="10:11" ht="12.75" customHeight="1" x14ac:dyDescent="0.2">
      <c r="J797" s="53"/>
      <c r="K797" s="53">
        <f t="shared" si="59"/>
        <v>0</v>
      </c>
    </row>
    <row r="798" spans="10:11" ht="12.75" customHeight="1" x14ac:dyDescent="0.2">
      <c r="J798" s="53"/>
      <c r="K798" s="53">
        <f t="shared" si="59"/>
        <v>0</v>
      </c>
    </row>
    <row r="799" spans="10:11" ht="12.75" customHeight="1" x14ac:dyDescent="0.2">
      <c r="J799" s="53"/>
      <c r="K799" s="53">
        <f t="shared" si="59"/>
        <v>0</v>
      </c>
    </row>
    <row r="800" spans="10:11" ht="12.75" customHeight="1" x14ac:dyDescent="0.2">
      <c r="J800" s="53"/>
      <c r="K800" s="53">
        <f t="shared" si="59"/>
        <v>0</v>
      </c>
    </row>
    <row r="801" spans="10:11" ht="12.75" customHeight="1" x14ac:dyDescent="0.2">
      <c r="J801" s="53"/>
      <c r="K801" s="53">
        <f t="shared" si="59"/>
        <v>0</v>
      </c>
    </row>
    <row r="802" spans="10:11" ht="12.75" customHeight="1" x14ac:dyDescent="0.2">
      <c r="J802" s="53"/>
      <c r="K802" s="53">
        <f t="shared" si="59"/>
        <v>0</v>
      </c>
    </row>
    <row r="803" spans="10:11" ht="12.75" customHeight="1" x14ac:dyDescent="0.2">
      <c r="J803" s="53"/>
      <c r="K803" s="53">
        <f t="shared" si="59"/>
        <v>0</v>
      </c>
    </row>
    <row r="804" spans="10:11" ht="12.75" customHeight="1" x14ac:dyDescent="0.2">
      <c r="J804" s="53"/>
      <c r="K804" s="53">
        <f t="shared" si="59"/>
        <v>0</v>
      </c>
    </row>
    <row r="805" spans="10:11" ht="12.75" customHeight="1" x14ac:dyDescent="0.2">
      <c r="J805" s="53"/>
      <c r="K805" s="53">
        <f t="shared" si="59"/>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t="e">
        <f>+#REF!</f>
        <v>#REF!</v>
      </c>
    </row>
  </sheetData>
  <sheetProtection sheet="1" objects="1" scenarios="1" formatCells="0" formatColumns="0" formatRows="0"/>
  <mergeCells count="1">
    <mergeCell ref="S12:S13"/>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44"/>
  <sheetViews>
    <sheetView topLeftCell="B1" workbookViewId="0">
      <selection activeCell="R7" sqref="R7:R8"/>
    </sheetView>
  </sheetViews>
  <sheetFormatPr baseColWidth="10" defaultColWidth="9.140625" defaultRowHeight="12.75" customHeight="1" x14ac:dyDescent="0.2"/>
  <cols>
    <col min="1" max="1" width="9.140625" style="9" hidden="1" customWidth="1"/>
    <col min="2" max="2" width="5.2851562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5.42578125" style="55" customWidth="1"/>
    <col min="10" max="10" width="12.7109375" style="55" customWidth="1"/>
    <col min="11" max="11" width="11.28515625" style="55" hidden="1" customWidth="1"/>
    <col min="12" max="12" width="20.28515625" style="57" customWidth="1"/>
    <col min="13" max="13" width="9.42578125" style="58" customWidth="1"/>
    <col min="14" max="14" width="10.7109375" style="59" customWidth="1"/>
    <col min="15" max="15" width="24.42578125" style="59" customWidth="1"/>
    <col min="16" max="16" width="14.42578125" style="59" customWidth="1"/>
    <col min="17" max="17" width="7.5703125" style="9" customWidth="1"/>
    <col min="18" max="18" width="30.5703125" style="9" customWidth="1"/>
    <col min="19" max="19" width="9.140625" style="9" hidden="1" customWidth="1"/>
    <col min="20" max="16384" width="9.140625" style="9"/>
  </cols>
  <sheetData>
    <row r="1" spans="1:19" ht="12.75" customHeight="1" x14ac:dyDescent="0.2">
      <c r="A1" s="2"/>
      <c r="B1" s="2"/>
      <c r="C1" s="2"/>
      <c r="D1" s="3"/>
      <c r="E1" s="2"/>
      <c r="F1" s="2"/>
      <c r="G1" s="4"/>
      <c r="H1" s="5"/>
      <c r="I1" s="6"/>
      <c r="J1" s="6"/>
      <c r="K1" s="6"/>
      <c r="L1" s="3" t="s">
        <v>64</v>
      </c>
      <c r="M1" s="7"/>
      <c r="N1" s="8"/>
      <c r="O1" s="8"/>
      <c r="P1" s="8"/>
    </row>
    <row r="2" spans="1:19" ht="12.75" customHeight="1" x14ac:dyDescent="0.2">
      <c r="A2" s="2"/>
      <c r="B2" s="2"/>
      <c r="C2" s="2"/>
      <c r="D2" s="3"/>
      <c r="E2" s="2"/>
      <c r="F2" s="2"/>
      <c r="G2" s="4"/>
      <c r="H2" s="5"/>
      <c r="I2" s="6"/>
      <c r="J2" s="6"/>
      <c r="K2" s="6"/>
      <c r="L2" s="3"/>
      <c r="M2" s="7"/>
      <c r="N2" s="8"/>
      <c r="O2" s="8"/>
      <c r="P2" s="8"/>
    </row>
    <row r="3" spans="1:19" ht="12.75" customHeight="1" x14ac:dyDescent="0.2">
      <c r="A3" s="2"/>
      <c r="B3" s="2"/>
      <c r="C3" s="2"/>
      <c r="D3" s="3"/>
      <c r="E3" s="2"/>
      <c r="F3" s="2"/>
      <c r="G3" s="4"/>
      <c r="H3" s="5"/>
      <c r="I3" s="3" t="s">
        <v>0</v>
      </c>
      <c r="J3" s="6"/>
      <c r="K3" s="6"/>
      <c r="L3" s="147" t="s">
        <v>26</v>
      </c>
      <c r="M3" s="7"/>
      <c r="N3" s="8"/>
      <c r="O3" s="8"/>
      <c r="P3" s="8"/>
    </row>
    <row r="4" spans="1:19" ht="12.75" customHeight="1" x14ac:dyDescent="0.2">
      <c r="A4" s="2"/>
      <c r="B4" s="2"/>
      <c r="C4" s="2"/>
      <c r="D4" s="3"/>
      <c r="E4" s="2"/>
      <c r="F4" s="2"/>
      <c r="G4" s="4"/>
      <c r="H4" s="5"/>
      <c r="I4" s="3"/>
      <c r="J4" s="6"/>
      <c r="K4" s="6"/>
      <c r="L4" s="10"/>
      <c r="M4" s="7"/>
      <c r="N4" s="8"/>
      <c r="O4" s="8"/>
      <c r="P4" s="8"/>
    </row>
    <row r="5" spans="1:19" ht="12.75" customHeight="1" x14ac:dyDescent="0.2">
      <c r="A5" s="2"/>
      <c r="B5" s="2"/>
      <c r="C5" s="2"/>
      <c r="D5" s="3"/>
      <c r="E5" s="2"/>
      <c r="F5" s="2"/>
      <c r="G5" s="4"/>
      <c r="H5" s="5"/>
      <c r="I5" s="176" t="s">
        <v>53</v>
      </c>
      <c r="J5" s="176"/>
      <c r="K5" s="176"/>
      <c r="L5" s="176"/>
      <c r="M5" s="177">
        <v>0.12</v>
      </c>
      <c r="N5" s="76"/>
      <c r="O5" s="76" t="s">
        <v>65</v>
      </c>
      <c r="P5" s="148">
        <v>2.4199999999999999E-2</v>
      </c>
    </row>
    <row r="6" spans="1:19" ht="21.75" customHeight="1" x14ac:dyDescent="0.2">
      <c r="A6" s="2"/>
      <c r="B6" s="2"/>
      <c r="C6" s="2"/>
      <c r="D6" s="3"/>
      <c r="E6" s="2"/>
      <c r="F6" s="2"/>
      <c r="G6" s="4"/>
      <c r="H6" s="5"/>
      <c r="I6" s="176"/>
      <c r="J6" s="176"/>
      <c r="K6" s="176"/>
      <c r="L6" s="176"/>
      <c r="M6" s="177"/>
      <c r="N6" s="117"/>
      <c r="O6" s="117"/>
      <c r="P6" s="8"/>
    </row>
    <row r="7" spans="1:19" ht="12.75" customHeight="1" x14ac:dyDescent="0.2">
      <c r="A7" s="2"/>
      <c r="B7" s="2"/>
      <c r="C7" s="2"/>
      <c r="D7" s="3"/>
      <c r="E7" s="2"/>
      <c r="F7" s="2"/>
      <c r="G7" s="4"/>
      <c r="H7" s="5"/>
      <c r="I7" s="85"/>
      <c r="J7" s="85"/>
      <c r="K7" s="85"/>
      <c r="L7" s="85"/>
      <c r="M7" s="7"/>
      <c r="N7" s="86"/>
      <c r="O7" s="86"/>
      <c r="P7" s="8"/>
      <c r="R7" s="168"/>
    </row>
    <row r="8" spans="1:19" ht="12.75" customHeight="1" x14ac:dyDescent="0.2">
      <c r="A8" s="2"/>
      <c r="B8" s="2"/>
      <c r="C8" s="2"/>
      <c r="D8" s="3"/>
      <c r="E8" s="2"/>
      <c r="F8" s="2"/>
      <c r="G8" s="4"/>
      <c r="H8" s="5"/>
      <c r="I8" s="3" t="s">
        <v>27</v>
      </c>
      <c r="J8" s="3"/>
      <c r="K8" s="85"/>
      <c r="L8" s="85"/>
      <c r="M8" s="79">
        <f>Intro!B1</f>
        <v>42998</v>
      </c>
      <c r="N8" s="86"/>
      <c r="O8" s="95" t="s">
        <v>59</v>
      </c>
      <c r="P8" s="8"/>
      <c r="Q8" s="81">
        <f>P24</f>
        <v>850</v>
      </c>
      <c r="R8" s="168"/>
    </row>
    <row r="9" spans="1:19" ht="12.75" customHeight="1" x14ac:dyDescent="0.2">
      <c r="A9" s="2"/>
      <c r="B9" s="2"/>
      <c r="C9" s="2"/>
      <c r="D9" s="3"/>
      <c r="E9" s="2"/>
      <c r="F9" s="2"/>
      <c r="G9" s="4"/>
      <c r="H9" s="5"/>
      <c r="I9" s="85"/>
      <c r="J9" s="85"/>
      <c r="K9" s="85"/>
      <c r="L9" s="85"/>
      <c r="M9" s="7"/>
      <c r="N9" s="86"/>
      <c r="O9" s="95" t="s">
        <v>36</v>
      </c>
      <c r="P9" s="8"/>
      <c r="Q9" s="80">
        <f>SUM(L28:L387)</f>
        <v>1039.924887674061</v>
      </c>
    </row>
    <row r="10" spans="1:19" ht="25.5" customHeight="1" x14ac:dyDescent="0.2">
      <c r="A10" s="2"/>
      <c r="B10" s="172" t="s">
        <v>85</v>
      </c>
      <c r="C10" s="173"/>
      <c r="D10" s="173"/>
      <c r="E10" s="173"/>
      <c r="F10" s="173"/>
      <c r="G10" s="173"/>
      <c r="H10" s="173"/>
      <c r="I10" s="173"/>
      <c r="J10" s="173"/>
      <c r="K10" s="164"/>
      <c r="L10" s="165" t="s">
        <v>60</v>
      </c>
      <c r="M10" s="7"/>
      <c r="N10" s="86"/>
      <c r="O10" s="95"/>
      <c r="P10" s="8"/>
      <c r="Q10" s="80"/>
      <c r="S10" s="9" t="s">
        <v>60</v>
      </c>
    </row>
    <row r="11" spans="1:19" ht="12.75" customHeight="1" x14ac:dyDescent="0.2">
      <c r="A11" s="2"/>
      <c r="B11" s="2"/>
      <c r="C11" s="2"/>
      <c r="D11" s="3"/>
      <c r="E11" s="2"/>
      <c r="F11" s="2"/>
      <c r="G11" s="4"/>
      <c r="H11" s="5"/>
      <c r="I11" s="85"/>
      <c r="J11" s="85"/>
      <c r="K11" s="85"/>
      <c r="L11" s="85"/>
      <c r="M11" s="7"/>
      <c r="N11" s="86"/>
      <c r="O11" s="95"/>
      <c r="P11" s="8"/>
      <c r="S11" s="9" t="s">
        <v>70</v>
      </c>
    </row>
    <row r="12" spans="1:19" ht="12.75" customHeight="1" x14ac:dyDescent="0.2">
      <c r="A12" s="2"/>
      <c r="B12" s="2"/>
      <c r="C12" s="2"/>
      <c r="D12" s="3"/>
      <c r="E12" s="2"/>
      <c r="F12" s="2"/>
      <c r="G12" s="4"/>
      <c r="H12" s="5"/>
      <c r="I12" s="95" t="s">
        <v>66</v>
      </c>
      <c r="J12" s="95"/>
      <c r="K12" s="95"/>
      <c r="L12" s="10"/>
      <c r="M12" s="7"/>
      <c r="N12" s="65"/>
      <c r="O12" s="8" t="s">
        <v>67</v>
      </c>
      <c r="P12" s="150">
        <v>0.05</v>
      </c>
      <c r="S12" s="9" t="s">
        <v>71</v>
      </c>
    </row>
    <row r="13" spans="1:19" ht="12.75" customHeight="1" x14ac:dyDescent="0.2">
      <c r="A13" s="2"/>
      <c r="B13" s="2"/>
      <c r="C13" s="2"/>
      <c r="D13" s="3"/>
      <c r="E13" s="2"/>
      <c r="F13" s="2"/>
      <c r="G13" s="4"/>
      <c r="H13" s="5"/>
      <c r="I13" s="95" t="s">
        <v>34</v>
      </c>
      <c r="J13" s="9"/>
      <c r="K13" s="95">
        <v>25</v>
      </c>
      <c r="L13" s="149">
        <v>0</v>
      </c>
      <c r="M13" s="149">
        <v>25</v>
      </c>
      <c r="N13" s="65"/>
      <c r="O13" s="174" t="s">
        <v>52</v>
      </c>
      <c r="P13" s="169">
        <v>25</v>
      </c>
    </row>
    <row r="14" spans="1:19" ht="12.75" customHeight="1" x14ac:dyDescent="0.2">
      <c r="A14" s="2"/>
      <c r="B14" s="2"/>
      <c r="C14" s="2"/>
      <c r="D14" s="3"/>
      <c r="E14" s="2"/>
      <c r="F14" s="2"/>
      <c r="G14" s="4"/>
      <c r="H14" s="5"/>
      <c r="I14" s="95"/>
      <c r="J14" s="9"/>
      <c r="K14" s="95">
        <v>30</v>
      </c>
      <c r="L14" s="149">
        <v>600</v>
      </c>
      <c r="M14" s="149">
        <v>30</v>
      </c>
      <c r="N14" s="65"/>
      <c r="O14" s="174"/>
      <c r="P14" s="169"/>
    </row>
    <row r="15" spans="1:19" ht="12.75" customHeight="1" x14ac:dyDescent="0.2">
      <c r="A15" s="2"/>
      <c r="B15" s="2"/>
      <c r="C15" s="2"/>
      <c r="D15" s="3"/>
      <c r="E15" s="2"/>
      <c r="F15" s="2"/>
      <c r="G15" s="4"/>
      <c r="H15" s="5"/>
      <c r="I15" s="95"/>
      <c r="J15" s="9"/>
      <c r="K15" s="95">
        <v>35</v>
      </c>
      <c r="L15" s="149">
        <v>720</v>
      </c>
      <c r="M15" s="149">
        <v>35</v>
      </c>
      <c r="N15" s="65"/>
      <c r="O15" s="8"/>
      <c r="P15" s="8"/>
    </row>
    <row r="16" spans="1:19" ht="12.75" customHeight="1" x14ac:dyDescent="0.2">
      <c r="A16" s="2"/>
      <c r="B16" s="2"/>
      <c r="C16" s="2"/>
      <c r="D16" s="3"/>
      <c r="E16" s="2"/>
      <c r="F16" s="2"/>
      <c r="G16" s="4"/>
      <c r="H16" s="5"/>
      <c r="I16" s="95"/>
      <c r="J16" s="9"/>
      <c r="K16" s="95">
        <v>40</v>
      </c>
      <c r="L16" s="149">
        <v>840</v>
      </c>
      <c r="M16" s="149">
        <v>40</v>
      </c>
      <c r="N16" s="65"/>
      <c r="O16" s="8"/>
      <c r="P16" s="8"/>
    </row>
    <row r="17" spans="1:16" ht="12.75" customHeight="1" x14ac:dyDescent="0.2">
      <c r="A17" s="2"/>
      <c r="B17" s="2"/>
      <c r="C17" s="2"/>
      <c r="D17" s="3"/>
      <c r="E17" s="2"/>
      <c r="F17" s="2"/>
      <c r="G17" s="4"/>
      <c r="H17" s="5"/>
      <c r="I17" s="95"/>
      <c r="J17" s="9"/>
      <c r="K17" s="95">
        <v>55</v>
      </c>
      <c r="L17" s="149">
        <v>960</v>
      </c>
      <c r="M17" s="149">
        <v>55</v>
      </c>
      <c r="N17" s="65"/>
      <c r="O17" s="8" t="s">
        <v>73</v>
      </c>
      <c r="P17" s="151">
        <v>1500</v>
      </c>
    </row>
    <row r="18" spans="1:16" ht="12.75" customHeight="1" x14ac:dyDescent="0.2">
      <c r="A18" s="2"/>
      <c r="B18" s="2"/>
      <c r="C18" s="2"/>
      <c r="D18" s="3"/>
      <c r="E18" s="2"/>
      <c r="F18" s="2"/>
      <c r="G18" s="4"/>
      <c r="H18" s="5"/>
      <c r="I18" s="95"/>
      <c r="J18" s="9"/>
      <c r="K18" s="95">
        <v>70</v>
      </c>
      <c r="L18" s="149">
        <v>1250</v>
      </c>
      <c r="M18" s="149">
        <v>70</v>
      </c>
      <c r="N18" s="65"/>
      <c r="O18" s="170" t="s">
        <v>72</v>
      </c>
      <c r="P18" s="171">
        <v>0.05</v>
      </c>
    </row>
    <row r="19" spans="1:16" ht="12.75" customHeight="1" x14ac:dyDescent="0.2">
      <c r="A19" s="2"/>
      <c r="B19" s="2"/>
      <c r="C19" s="2"/>
      <c r="D19" s="3"/>
      <c r="E19" s="2"/>
      <c r="F19" s="2"/>
      <c r="G19" s="4"/>
      <c r="H19" s="5"/>
      <c r="I19" s="95"/>
      <c r="J19" s="9"/>
      <c r="K19" s="95">
        <v>90</v>
      </c>
      <c r="L19" s="149">
        <v>1600</v>
      </c>
      <c r="M19" s="149">
        <v>90</v>
      </c>
      <c r="N19" s="65"/>
      <c r="O19" s="170"/>
      <c r="P19" s="171"/>
    </row>
    <row r="20" spans="1:16" ht="12.75" customHeight="1" x14ac:dyDescent="0.2">
      <c r="A20" s="2"/>
      <c r="B20" s="2"/>
      <c r="C20" s="2"/>
      <c r="D20" s="3"/>
      <c r="E20" s="2"/>
      <c r="F20" s="2"/>
      <c r="G20" s="4"/>
      <c r="H20" s="5"/>
      <c r="I20" s="95"/>
      <c r="J20" s="9"/>
      <c r="K20" s="95">
        <v>100</v>
      </c>
      <c r="L20" s="149">
        <v>2000</v>
      </c>
      <c r="M20" s="149">
        <v>100</v>
      </c>
      <c r="N20" s="65"/>
      <c r="O20" s="174"/>
      <c r="P20" s="175"/>
    </row>
    <row r="21" spans="1:16" ht="12.75" customHeight="1" x14ac:dyDescent="0.2">
      <c r="A21" s="2"/>
      <c r="B21" s="2"/>
      <c r="C21" s="2"/>
      <c r="D21" s="3"/>
      <c r="E21" s="2"/>
      <c r="F21" s="2"/>
      <c r="G21" s="4"/>
      <c r="H21" s="5"/>
      <c r="I21" s="95"/>
      <c r="J21" s="9"/>
      <c r="K21" s="95">
        <v>105</v>
      </c>
      <c r="L21" s="149">
        <v>2400</v>
      </c>
      <c r="M21" s="149">
        <v>105</v>
      </c>
      <c r="N21" s="65"/>
      <c r="O21" s="174"/>
      <c r="P21" s="175"/>
    </row>
    <row r="22" spans="1:16" ht="12.75" customHeight="1" thickBot="1" x14ac:dyDescent="0.25">
      <c r="A22" s="2"/>
      <c r="B22" s="2"/>
      <c r="C22" s="2"/>
      <c r="D22" s="3"/>
      <c r="E22" s="2"/>
      <c r="F22" s="2"/>
      <c r="G22" s="4"/>
      <c r="H22" s="5"/>
      <c r="I22" s="6"/>
      <c r="J22" s="6"/>
      <c r="K22" s="6"/>
      <c r="L22" s="11"/>
      <c r="M22" s="7"/>
      <c r="N22" s="8"/>
      <c r="O22" s="8"/>
      <c r="P22" s="8"/>
    </row>
    <row r="23" spans="1:16" ht="35.25" customHeight="1" x14ac:dyDescent="0.2">
      <c r="A23" s="2"/>
      <c r="B23" s="2"/>
      <c r="C23" s="2"/>
      <c r="D23" s="3"/>
      <c r="E23" s="2"/>
      <c r="F23" s="2"/>
      <c r="G23" s="4"/>
      <c r="H23" s="5"/>
      <c r="I23" s="12" t="s">
        <v>5</v>
      </c>
      <c r="J23" s="13" t="s">
        <v>6</v>
      </c>
      <c r="K23" s="14"/>
      <c r="L23" s="15" t="s">
        <v>3</v>
      </c>
      <c r="M23" s="111" t="s">
        <v>7</v>
      </c>
      <c r="N23" s="17" t="s">
        <v>35</v>
      </c>
      <c r="O23" s="112" t="s">
        <v>9</v>
      </c>
      <c r="P23" s="19" t="s">
        <v>51</v>
      </c>
    </row>
    <row r="24" spans="1:16" ht="12.75" customHeight="1" thickBot="1" x14ac:dyDescent="0.25">
      <c r="A24" s="2"/>
      <c r="B24" s="2"/>
      <c r="C24" s="2"/>
      <c r="D24" s="3"/>
      <c r="E24" s="2"/>
      <c r="F24" s="2"/>
      <c r="G24" s="4"/>
      <c r="H24" s="5"/>
      <c r="I24" s="63"/>
      <c r="J24" s="20"/>
      <c r="K24" s="21"/>
      <c r="L24" s="22"/>
      <c r="M24" s="23"/>
      <c r="N24" s="119">
        <f>(((1+M5)^(1/12))-1)+((1+P5)^(1/12))-1</f>
        <v>1.1483431254796894E-2</v>
      </c>
      <c r="O24" s="24"/>
      <c r="P24" s="152">
        <v>850</v>
      </c>
    </row>
    <row r="25" spans="1:16" ht="12.75" customHeight="1" x14ac:dyDescent="0.2">
      <c r="A25" s="2"/>
      <c r="B25" s="2"/>
      <c r="C25" s="2"/>
      <c r="D25" s="3"/>
      <c r="E25" s="2"/>
      <c r="F25" s="2"/>
      <c r="G25" s="4"/>
      <c r="H25" s="5"/>
      <c r="I25" s="6"/>
      <c r="J25" s="6"/>
      <c r="K25" s="6"/>
      <c r="L25" s="11"/>
      <c r="M25" s="7"/>
      <c r="N25" s="8"/>
      <c r="O25" s="8"/>
      <c r="P25" s="8"/>
    </row>
    <row r="26" spans="1:16" s="32" customFormat="1" ht="21.75" customHeight="1" x14ac:dyDescent="0.2">
      <c r="A26" s="25"/>
      <c r="B26" s="25"/>
      <c r="C26" s="25"/>
      <c r="D26" s="118"/>
      <c r="E26" s="25"/>
      <c r="F26" s="25"/>
      <c r="G26" s="27"/>
      <c r="H26" s="28"/>
      <c r="I26" s="29"/>
      <c r="J26" s="29"/>
      <c r="K26" s="29"/>
      <c r="L26" s="87"/>
      <c r="M26" s="31"/>
      <c r="N26" s="87"/>
      <c r="O26" s="87"/>
      <c r="P26" s="87"/>
    </row>
    <row r="27" spans="1:16" ht="12.75" customHeight="1" x14ac:dyDescent="0.2">
      <c r="A27" s="2"/>
      <c r="B27" s="2"/>
      <c r="C27" s="2"/>
      <c r="D27" s="3"/>
      <c r="E27" s="2"/>
      <c r="F27" s="2"/>
      <c r="G27" s="4"/>
      <c r="H27" s="5"/>
      <c r="I27" s="6"/>
      <c r="J27" s="6"/>
      <c r="K27" s="33"/>
      <c r="L27" s="11"/>
      <c r="M27" s="7"/>
      <c r="N27" s="8"/>
      <c r="O27" s="8"/>
      <c r="P27" s="8"/>
    </row>
    <row r="28" spans="1:16" ht="12.75" customHeight="1" x14ac:dyDescent="0.2">
      <c r="A28" s="2"/>
      <c r="B28" s="2"/>
      <c r="C28" s="2"/>
      <c r="D28" s="3"/>
      <c r="E28" s="34"/>
      <c r="F28" s="35"/>
      <c r="G28" s="2"/>
      <c r="H28" s="36">
        <f t="shared" ref="H28:H91" si="0">I28/12</f>
        <v>8.3333333333333329E-2</v>
      </c>
      <c r="I28" s="37">
        <v>1</v>
      </c>
      <c r="J28" s="38">
        <f>M8</f>
        <v>42998</v>
      </c>
      <c r="K28" s="38">
        <f>IF(J29="",0,J29)</f>
        <v>43028</v>
      </c>
      <c r="L28" s="39">
        <f t="shared" ref="L28:L91" si="1">IF(M28&lt;=L27,M28+N28,IF($L$10="Montant",VLOOKUP(M28,$L$13:$M$21,2),IF($L$10="Pourcentage du solde",IF(M28*$P$12&lt;=$P$13,$P$13,M28*$P$12),IF(M28&lt;=$P$18*$P$17,M28+N28,$P$17*$P$18))))</f>
        <v>40</v>
      </c>
      <c r="M28" s="40">
        <f>P24</f>
        <v>850</v>
      </c>
      <c r="N28" s="40">
        <f>IF(I28&lt;&gt;"",$N$24*M28,"")</f>
        <v>9.760916566577361</v>
      </c>
      <c r="O28" s="40">
        <f>IF(I28&lt;&gt;"",L28-N28,"")</f>
        <v>30.239083433422639</v>
      </c>
      <c r="P28" s="40">
        <f>IF(I28&lt;&gt;"",M28-O28,"")</f>
        <v>819.76091656657741</v>
      </c>
    </row>
    <row r="29" spans="1:16" ht="12.75" customHeight="1" x14ac:dyDescent="0.2">
      <c r="A29" s="2"/>
      <c r="B29" s="2"/>
      <c r="C29" s="2"/>
      <c r="D29" s="41"/>
      <c r="E29" s="42"/>
      <c r="F29" s="43"/>
      <c r="G29" s="2"/>
      <c r="H29" s="36">
        <f t="shared" si="0"/>
        <v>0.16666666666666666</v>
      </c>
      <c r="I29" s="37">
        <f>I28+1</f>
        <v>2</v>
      </c>
      <c r="J29" s="38">
        <f t="shared" ref="J29:J78" si="2">IF(I29="","",EDATE($J$28,I28))</f>
        <v>43028</v>
      </c>
      <c r="K29" s="38">
        <f t="shared" ref="K29:K92" si="3">IF(J30="",0,J30)</f>
        <v>43059</v>
      </c>
      <c r="L29" s="39">
        <f t="shared" si="1"/>
        <v>35</v>
      </c>
      <c r="M29" s="40">
        <f>IF(I29&lt;&gt;"",P28,"")</f>
        <v>819.76091656657741</v>
      </c>
      <c r="N29" s="40">
        <f t="shared" ref="N29:N92" si="4">IF(I29&lt;&gt;"",$N$24*M29,"")</f>
        <v>9.4136681307615842</v>
      </c>
      <c r="O29" s="40">
        <f t="shared" ref="O29:O92" si="5">IF(I29&lt;&gt;"",L29-N29,"")</f>
        <v>25.586331869238414</v>
      </c>
      <c r="P29" s="40">
        <f t="shared" ref="P29:P92" si="6">IF(I29&lt;&gt;"",M29-O29,"")</f>
        <v>794.17458469733901</v>
      </c>
    </row>
    <row r="30" spans="1:16" ht="12.75" customHeight="1" x14ac:dyDescent="0.2">
      <c r="A30" s="2"/>
      <c r="B30" s="2"/>
      <c r="C30" s="2"/>
      <c r="D30" s="41"/>
      <c r="E30" s="42"/>
      <c r="F30" s="44"/>
      <c r="G30" s="2"/>
      <c r="H30" s="36">
        <f t="shared" si="0"/>
        <v>0.25</v>
      </c>
      <c r="I30" s="37">
        <f t="shared" ref="I30:I93" si="7">I29+1</f>
        <v>3</v>
      </c>
      <c r="J30" s="38">
        <f t="shared" si="2"/>
        <v>43059</v>
      </c>
      <c r="K30" s="38">
        <f t="shared" si="3"/>
        <v>43089</v>
      </c>
      <c r="L30" s="39">
        <f t="shared" si="1"/>
        <v>35</v>
      </c>
      <c r="M30" s="40">
        <f t="shared" ref="M30:M86" si="8">IF(I30&lt;&gt;"",P29,"")</f>
        <v>794.17458469733901</v>
      </c>
      <c r="N30" s="40">
        <f t="shared" si="4"/>
        <v>9.1198492476787667</v>
      </c>
      <c r="O30" s="40">
        <f t="shared" si="5"/>
        <v>25.880150752321235</v>
      </c>
      <c r="P30" s="40">
        <f t="shared" si="6"/>
        <v>768.29443394501777</v>
      </c>
    </row>
    <row r="31" spans="1:16" ht="12.75" customHeight="1" x14ac:dyDescent="0.2">
      <c r="A31" s="2"/>
      <c r="B31" s="2"/>
      <c r="C31" s="2"/>
      <c r="D31" s="41"/>
      <c r="E31" s="42"/>
      <c r="F31" s="42"/>
      <c r="G31" s="2"/>
      <c r="H31" s="36">
        <f t="shared" si="0"/>
        <v>0.33333333333333331</v>
      </c>
      <c r="I31" s="37">
        <f t="shared" si="7"/>
        <v>4</v>
      </c>
      <c r="J31" s="38">
        <f t="shared" si="2"/>
        <v>43089</v>
      </c>
      <c r="K31" s="38">
        <f t="shared" si="3"/>
        <v>43120</v>
      </c>
      <c r="L31" s="39">
        <f t="shared" si="1"/>
        <v>35</v>
      </c>
      <c r="M31" s="40">
        <f t="shared" si="8"/>
        <v>768.29443394501777</v>
      </c>
      <c r="N31" s="40">
        <f t="shared" si="4"/>
        <v>8.8226563156507058</v>
      </c>
      <c r="O31" s="40">
        <f t="shared" si="5"/>
        <v>26.177343684349296</v>
      </c>
      <c r="P31" s="40">
        <f t="shared" si="6"/>
        <v>742.11709026066842</v>
      </c>
    </row>
    <row r="32" spans="1:16" ht="12.75" customHeight="1" x14ac:dyDescent="0.2">
      <c r="A32" s="2"/>
      <c r="B32" s="2"/>
      <c r="C32" s="2"/>
      <c r="D32" s="3"/>
      <c r="E32" s="2"/>
      <c r="F32" s="45"/>
      <c r="G32" s="2"/>
      <c r="H32" s="36">
        <f t="shared" si="0"/>
        <v>0.41666666666666669</v>
      </c>
      <c r="I32" s="37">
        <f t="shared" si="7"/>
        <v>5</v>
      </c>
      <c r="J32" s="38">
        <f t="shared" si="2"/>
        <v>43120</v>
      </c>
      <c r="K32" s="38">
        <f t="shared" si="3"/>
        <v>43151</v>
      </c>
      <c r="L32" s="39">
        <f t="shared" si="1"/>
        <v>35</v>
      </c>
      <c r="M32" s="40">
        <f t="shared" si="8"/>
        <v>742.11709026066842</v>
      </c>
      <c r="N32" s="40">
        <f t="shared" si="4"/>
        <v>8.5220505890182867</v>
      </c>
      <c r="O32" s="40">
        <f t="shared" si="5"/>
        <v>26.477949410981715</v>
      </c>
      <c r="P32" s="40">
        <f t="shared" si="6"/>
        <v>715.63914084968667</v>
      </c>
    </row>
    <row r="33" spans="1:16" ht="12.75" customHeight="1" x14ac:dyDescent="0.2">
      <c r="A33" s="2"/>
      <c r="B33" s="2"/>
      <c r="C33" s="2"/>
      <c r="D33" s="41"/>
      <c r="E33" s="42"/>
      <c r="F33" s="46"/>
      <c r="G33" s="2"/>
      <c r="H33" s="36">
        <f t="shared" si="0"/>
        <v>0.5</v>
      </c>
      <c r="I33" s="37">
        <f t="shared" si="7"/>
        <v>6</v>
      </c>
      <c r="J33" s="38">
        <f t="shared" si="2"/>
        <v>43151</v>
      </c>
      <c r="K33" s="38">
        <f t="shared" si="3"/>
        <v>43179</v>
      </c>
      <c r="L33" s="39">
        <f t="shared" si="1"/>
        <v>30</v>
      </c>
      <c r="M33" s="40">
        <f t="shared" si="8"/>
        <v>715.63914084968667</v>
      </c>
      <c r="N33" s="40">
        <f t="shared" si="4"/>
        <v>8.2179928771892889</v>
      </c>
      <c r="O33" s="40">
        <f t="shared" si="5"/>
        <v>21.782007122810711</v>
      </c>
      <c r="P33" s="40">
        <f t="shared" si="6"/>
        <v>693.85713372687599</v>
      </c>
    </row>
    <row r="34" spans="1:16" ht="12.75" customHeight="1" x14ac:dyDescent="0.2">
      <c r="A34" s="2"/>
      <c r="B34" s="2"/>
      <c r="C34" s="2"/>
      <c r="D34" s="41"/>
      <c r="E34" s="42"/>
      <c r="F34" s="47"/>
      <c r="G34" s="2"/>
      <c r="H34" s="36">
        <f t="shared" si="0"/>
        <v>0.58333333333333337</v>
      </c>
      <c r="I34" s="37">
        <f t="shared" si="7"/>
        <v>7</v>
      </c>
      <c r="J34" s="38">
        <f t="shared" si="2"/>
        <v>43179</v>
      </c>
      <c r="K34" s="38">
        <f t="shared" si="3"/>
        <v>43210</v>
      </c>
      <c r="L34" s="39">
        <f t="shared" si="1"/>
        <v>30</v>
      </c>
      <c r="M34" s="40">
        <f t="shared" si="8"/>
        <v>693.85713372687599</v>
      </c>
      <c r="N34" s="40">
        <f t="shared" si="4"/>
        <v>7.9678606958029956</v>
      </c>
      <c r="O34" s="40">
        <f t="shared" si="5"/>
        <v>22.032139304197003</v>
      </c>
      <c r="P34" s="40">
        <f t="shared" si="6"/>
        <v>671.82499442267897</v>
      </c>
    </row>
    <row r="35" spans="1:16" ht="12.75" customHeight="1" x14ac:dyDescent="0.2">
      <c r="A35" s="2"/>
      <c r="B35" s="2"/>
      <c r="C35" s="2"/>
      <c r="D35" s="3"/>
      <c r="E35" s="2"/>
      <c r="F35" s="2"/>
      <c r="G35" s="2"/>
      <c r="H35" s="36">
        <f t="shared" si="0"/>
        <v>0.66666666666666663</v>
      </c>
      <c r="I35" s="37">
        <f t="shared" si="7"/>
        <v>8</v>
      </c>
      <c r="J35" s="38">
        <f t="shared" si="2"/>
        <v>43210</v>
      </c>
      <c r="K35" s="38">
        <f t="shared" si="3"/>
        <v>43240</v>
      </c>
      <c r="L35" s="39">
        <f t="shared" si="1"/>
        <v>30</v>
      </c>
      <c r="M35" s="40">
        <f t="shared" si="8"/>
        <v>671.82499442267897</v>
      </c>
      <c r="N35" s="40">
        <f t="shared" si="4"/>
        <v>7.714856138707141</v>
      </c>
      <c r="O35" s="40">
        <f t="shared" si="5"/>
        <v>22.285143861292859</v>
      </c>
      <c r="P35" s="40">
        <f t="shared" si="6"/>
        <v>649.53985056138606</v>
      </c>
    </row>
    <row r="36" spans="1:16" ht="12.75" customHeight="1" x14ac:dyDescent="0.2">
      <c r="A36" s="2"/>
      <c r="B36" s="2"/>
      <c r="C36" s="2"/>
      <c r="D36" s="3"/>
      <c r="E36" s="2"/>
      <c r="F36" s="2"/>
      <c r="G36" s="2"/>
      <c r="H36" s="36">
        <f t="shared" si="0"/>
        <v>0.75</v>
      </c>
      <c r="I36" s="37">
        <f t="shared" si="7"/>
        <v>9</v>
      </c>
      <c r="J36" s="38">
        <f t="shared" si="2"/>
        <v>43240</v>
      </c>
      <c r="K36" s="38">
        <f t="shared" si="3"/>
        <v>43271</v>
      </c>
      <c r="L36" s="39">
        <f t="shared" si="1"/>
        <v>30</v>
      </c>
      <c r="M36" s="40">
        <f t="shared" si="8"/>
        <v>649.53985056138606</v>
      </c>
      <c r="N36" s="40">
        <f t="shared" si="4"/>
        <v>7.4589462211727247</v>
      </c>
      <c r="O36" s="40">
        <f t="shared" si="5"/>
        <v>22.541053778827276</v>
      </c>
      <c r="P36" s="40">
        <f t="shared" si="6"/>
        <v>626.99879678255877</v>
      </c>
    </row>
    <row r="37" spans="1:16" ht="12.75" customHeight="1" x14ac:dyDescent="0.2">
      <c r="A37" s="2"/>
      <c r="B37" s="2"/>
      <c r="C37" s="2"/>
      <c r="D37" s="3" t="s">
        <v>2</v>
      </c>
      <c r="E37" s="2"/>
      <c r="F37" s="8">
        <f>SUM(N28:N844)</f>
        <v>189.92488767406107</v>
      </c>
      <c r="G37" s="2"/>
      <c r="H37" s="36">
        <f t="shared" si="0"/>
        <v>0.83333333333333337</v>
      </c>
      <c r="I37" s="37">
        <f t="shared" si="7"/>
        <v>10</v>
      </c>
      <c r="J37" s="38">
        <f t="shared" si="2"/>
        <v>43271</v>
      </c>
      <c r="K37" s="38">
        <f t="shared" si="3"/>
        <v>43301</v>
      </c>
      <c r="L37" s="39">
        <f t="shared" si="1"/>
        <v>30</v>
      </c>
      <c r="M37" s="40">
        <f t="shared" si="8"/>
        <v>626.99879678255877</v>
      </c>
      <c r="N37" s="40">
        <f t="shared" si="4"/>
        <v>7.2000975796928817</v>
      </c>
      <c r="O37" s="40">
        <f t="shared" si="5"/>
        <v>22.79990242030712</v>
      </c>
      <c r="P37" s="40">
        <f t="shared" si="6"/>
        <v>604.19889436225162</v>
      </c>
    </row>
    <row r="38" spans="1:16" ht="12.75" customHeight="1" x14ac:dyDescent="0.2">
      <c r="A38" s="2"/>
      <c r="B38" s="2"/>
      <c r="C38" s="2"/>
      <c r="D38" s="3"/>
      <c r="E38" s="2"/>
      <c r="F38" s="2"/>
      <c r="G38" s="2"/>
      <c r="H38" s="36">
        <f t="shared" si="0"/>
        <v>0.91666666666666663</v>
      </c>
      <c r="I38" s="37">
        <f t="shared" si="7"/>
        <v>11</v>
      </c>
      <c r="J38" s="38">
        <f t="shared" si="2"/>
        <v>43301</v>
      </c>
      <c r="K38" s="38">
        <f t="shared" si="3"/>
        <v>43332</v>
      </c>
      <c r="L38" s="39">
        <f t="shared" si="1"/>
        <v>30</v>
      </c>
      <c r="M38" s="40">
        <f t="shared" si="8"/>
        <v>604.19889436225162</v>
      </c>
      <c r="N38" s="40">
        <f t="shared" si="4"/>
        <v>6.9382764676332069</v>
      </c>
      <c r="O38" s="40">
        <f t="shared" si="5"/>
        <v>23.061723532366791</v>
      </c>
      <c r="P38" s="40">
        <f t="shared" si="6"/>
        <v>581.13717082988478</v>
      </c>
    </row>
    <row r="39" spans="1:16" ht="12.75" customHeight="1" x14ac:dyDescent="0.2">
      <c r="A39" s="2"/>
      <c r="B39" s="2"/>
      <c r="C39" s="2"/>
      <c r="D39" s="41"/>
      <c r="E39" s="42"/>
      <c r="F39" s="2"/>
      <c r="G39" s="2"/>
      <c r="H39" s="36">
        <f t="shared" si="0"/>
        <v>1</v>
      </c>
      <c r="I39" s="37">
        <f t="shared" si="7"/>
        <v>12</v>
      </c>
      <c r="J39" s="38">
        <f t="shared" si="2"/>
        <v>43332</v>
      </c>
      <c r="K39" s="38">
        <f t="shared" si="3"/>
        <v>43363</v>
      </c>
      <c r="L39" s="39">
        <f t="shared" si="1"/>
        <v>25</v>
      </c>
      <c r="M39" s="40">
        <f t="shared" si="8"/>
        <v>581.13717082988478</v>
      </c>
      <c r="N39" s="40">
        <f t="shared" si="4"/>
        <v>6.673448750832141</v>
      </c>
      <c r="O39" s="40">
        <f t="shared" si="5"/>
        <v>18.32655124916786</v>
      </c>
      <c r="P39" s="40">
        <f t="shared" si="6"/>
        <v>562.81061958071689</v>
      </c>
    </row>
    <row r="40" spans="1:16" ht="12.75" customHeight="1" x14ac:dyDescent="0.2">
      <c r="A40" s="2"/>
      <c r="B40" s="2"/>
      <c r="C40" s="2"/>
      <c r="D40" s="3"/>
      <c r="E40" s="2"/>
      <c r="F40" s="2"/>
      <c r="G40" s="2"/>
      <c r="H40" s="36">
        <f t="shared" si="0"/>
        <v>1.0833333333333333</v>
      </c>
      <c r="I40" s="37">
        <f t="shared" si="7"/>
        <v>13</v>
      </c>
      <c r="J40" s="38">
        <f t="shared" si="2"/>
        <v>43363</v>
      </c>
      <c r="K40" s="38">
        <f t="shared" si="3"/>
        <v>43393</v>
      </c>
      <c r="L40" s="39">
        <f t="shared" si="1"/>
        <v>25</v>
      </c>
      <c r="M40" s="40">
        <f t="shared" si="8"/>
        <v>562.81061958071689</v>
      </c>
      <c r="N40" s="40">
        <f t="shared" si="4"/>
        <v>6.4629970594248096</v>
      </c>
      <c r="O40" s="40">
        <f t="shared" si="5"/>
        <v>18.537002940575192</v>
      </c>
      <c r="P40" s="40">
        <f t="shared" si="6"/>
        <v>544.27361664014165</v>
      </c>
    </row>
    <row r="41" spans="1:16" ht="12.75" customHeight="1" x14ac:dyDescent="0.2">
      <c r="A41" s="2"/>
      <c r="B41" s="2"/>
      <c r="C41" s="2"/>
      <c r="D41" s="3"/>
      <c r="E41" s="2"/>
      <c r="F41" s="2"/>
      <c r="G41" s="2"/>
      <c r="H41" s="36">
        <f t="shared" si="0"/>
        <v>1.1666666666666667</v>
      </c>
      <c r="I41" s="37">
        <f t="shared" si="7"/>
        <v>14</v>
      </c>
      <c r="J41" s="38">
        <f t="shared" si="2"/>
        <v>43393</v>
      </c>
      <c r="K41" s="38">
        <f t="shared" si="3"/>
        <v>43424</v>
      </c>
      <c r="L41" s="39">
        <f t="shared" si="1"/>
        <v>25</v>
      </c>
      <c r="M41" s="40">
        <f t="shared" si="8"/>
        <v>544.27361664014165</v>
      </c>
      <c r="N41" s="40">
        <f t="shared" si="4"/>
        <v>6.2501286604867454</v>
      </c>
      <c r="O41" s="40">
        <f t="shared" si="5"/>
        <v>18.749871339513255</v>
      </c>
      <c r="P41" s="40">
        <f t="shared" si="6"/>
        <v>525.52374530062843</v>
      </c>
    </row>
    <row r="42" spans="1:16" ht="12.75" customHeight="1" x14ac:dyDescent="0.2">
      <c r="A42" s="2"/>
      <c r="B42" s="2"/>
      <c r="C42" s="2"/>
      <c r="D42" s="3"/>
      <c r="E42" s="2"/>
      <c r="F42" s="2"/>
      <c r="G42" s="4"/>
      <c r="H42" s="36">
        <f t="shared" si="0"/>
        <v>1.25</v>
      </c>
      <c r="I42" s="37">
        <f t="shared" si="7"/>
        <v>15</v>
      </c>
      <c r="J42" s="38">
        <f t="shared" si="2"/>
        <v>43424</v>
      </c>
      <c r="K42" s="38">
        <f t="shared" si="3"/>
        <v>43454</v>
      </c>
      <c r="L42" s="39">
        <f t="shared" si="1"/>
        <v>25</v>
      </c>
      <c r="M42" s="40">
        <f t="shared" si="8"/>
        <v>525.52374530062843</v>
      </c>
      <c r="N42" s="40">
        <f t="shared" si="4"/>
        <v>6.034815801923159</v>
      </c>
      <c r="O42" s="40">
        <f t="shared" si="5"/>
        <v>18.965184198076841</v>
      </c>
      <c r="P42" s="40">
        <f t="shared" si="6"/>
        <v>506.55856110255161</v>
      </c>
    </row>
    <row r="43" spans="1:16" ht="12.75" customHeight="1" x14ac:dyDescent="0.2">
      <c r="A43" s="2"/>
      <c r="B43" s="2"/>
      <c r="C43" s="2"/>
      <c r="D43" s="3"/>
      <c r="E43" s="2"/>
      <c r="F43" s="2"/>
      <c r="G43" s="4"/>
      <c r="H43" s="36">
        <f t="shared" si="0"/>
        <v>1.3333333333333333</v>
      </c>
      <c r="I43" s="37">
        <f t="shared" si="7"/>
        <v>16</v>
      </c>
      <c r="J43" s="38">
        <f t="shared" si="2"/>
        <v>43454</v>
      </c>
      <c r="K43" s="38">
        <f t="shared" si="3"/>
        <v>43485</v>
      </c>
      <c r="L43" s="39">
        <f t="shared" si="1"/>
        <v>25</v>
      </c>
      <c r="M43" s="40">
        <f t="shared" si="8"/>
        <v>506.55856110255161</v>
      </c>
      <c r="N43" s="40">
        <f t="shared" si="4"/>
        <v>5.8170304129499835</v>
      </c>
      <c r="O43" s="40">
        <f t="shared" si="5"/>
        <v>19.182969587050017</v>
      </c>
      <c r="P43" s="40">
        <f t="shared" si="6"/>
        <v>487.37559151550158</v>
      </c>
    </row>
    <row r="44" spans="1:16" ht="12.75" customHeight="1" x14ac:dyDescent="0.2">
      <c r="A44" s="2"/>
      <c r="B44" s="2"/>
      <c r="C44" s="2"/>
      <c r="D44" s="3"/>
      <c r="E44" s="2"/>
      <c r="F44" s="2"/>
      <c r="G44" s="4"/>
      <c r="H44" s="36">
        <f t="shared" si="0"/>
        <v>1.4166666666666667</v>
      </c>
      <c r="I44" s="37">
        <f t="shared" si="7"/>
        <v>17</v>
      </c>
      <c r="J44" s="38">
        <f t="shared" si="2"/>
        <v>43485</v>
      </c>
      <c r="K44" s="38">
        <f t="shared" si="3"/>
        <v>43516</v>
      </c>
      <c r="L44" s="39">
        <f t="shared" si="1"/>
        <v>25</v>
      </c>
      <c r="M44" s="40">
        <f t="shared" si="8"/>
        <v>487.37559151550158</v>
      </c>
      <c r="N44" s="40">
        <f t="shared" si="4"/>
        <v>5.5967441004342353</v>
      </c>
      <c r="O44" s="40">
        <f t="shared" si="5"/>
        <v>19.403255899565764</v>
      </c>
      <c r="P44" s="40">
        <f t="shared" si="6"/>
        <v>467.97233561593583</v>
      </c>
    </row>
    <row r="45" spans="1:16" ht="12.75" customHeight="1" x14ac:dyDescent="0.2">
      <c r="A45" s="2"/>
      <c r="B45" s="2"/>
      <c r="C45" s="2"/>
      <c r="D45" s="3"/>
      <c r="E45" s="2"/>
      <c r="F45" s="2"/>
      <c r="G45" s="4"/>
      <c r="H45" s="36">
        <f t="shared" si="0"/>
        <v>1.5</v>
      </c>
      <c r="I45" s="37">
        <f t="shared" si="7"/>
        <v>18</v>
      </c>
      <c r="J45" s="38">
        <f t="shared" si="2"/>
        <v>43516</v>
      </c>
      <c r="K45" s="38">
        <f t="shared" si="3"/>
        <v>43544</v>
      </c>
      <c r="L45" s="39">
        <f t="shared" si="1"/>
        <v>25</v>
      </c>
      <c r="M45" s="40">
        <f t="shared" si="8"/>
        <v>467.97233561593583</v>
      </c>
      <c r="N45" s="40">
        <f t="shared" si="4"/>
        <v>5.3739281451923393</v>
      </c>
      <c r="O45" s="40">
        <f t="shared" si="5"/>
        <v>19.626071854807662</v>
      </c>
      <c r="P45" s="40">
        <f t="shared" si="6"/>
        <v>448.34626376112817</v>
      </c>
    </row>
    <row r="46" spans="1:16" ht="12.75" customHeight="1" x14ac:dyDescent="0.2">
      <c r="A46" s="2"/>
      <c r="B46" s="2"/>
      <c r="C46" s="2"/>
      <c r="D46" s="3"/>
      <c r="E46" s="2"/>
      <c r="F46" s="48"/>
      <c r="G46" s="4"/>
      <c r="H46" s="36">
        <f t="shared" si="0"/>
        <v>1.5833333333333333</v>
      </c>
      <c r="I46" s="37">
        <f t="shared" si="7"/>
        <v>19</v>
      </c>
      <c r="J46" s="38">
        <f t="shared" si="2"/>
        <v>43544</v>
      </c>
      <c r="K46" s="38">
        <f t="shared" si="3"/>
        <v>43575</v>
      </c>
      <c r="L46" s="39">
        <f t="shared" si="1"/>
        <v>25</v>
      </c>
      <c r="M46" s="40">
        <f t="shared" si="8"/>
        <v>448.34626376112817</v>
      </c>
      <c r="N46" s="40">
        <f t="shared" si="4"/>
        <v>5.1485534982459518</v>
      </c>
      <c r="O46" s="40">
        <f t="shared" si="5"/>
        <v>19.851446501754047</v>
      </c>
      <c r="P46" s="40">
        <f t="shared" si="6"/>
        <v>428.49481725937414</v>
      </c>
    </row>
    <row r="47" spans="1:16" ht="12.75" customHeight="1" x14ac:dyDescent="0.2">
      <c r="A47" s="2"/>
      <c r="B47" s="2"/>
      <c r="C47" s="2"/>
      <c r="D47" s="3"/>
      <c r="E47" s="2"/>
      <c r="F47" s="2"/>
      <c r="G47" s="4"/>
      <c r="H47" s="36">
        <f t="shared" si="0"/>
        <v>1.6666666666666667</v>
      </c>
      <c r="I47" s="37">
        <f t="shared" si="7"/>
        <v>20</v>
      </c>
      <c r="J47" s="38">
        <f t="shared" si="2"/>
        <v>43575</v>
      </c>
      <c r="K47" s="38">
        <f t="shared" si="3"/>
        <v>43605</v>
      </c>
      <c r="L47" s="39">
        <f t="shared" si="1"/>
        <v>25</v>
      </c>
      <c r="M47" s="40">
        <f t="shared" si="8"/>
        <v>428.49481725937414</v>
      </c>
      <c r="N47" s="40">
        <f t="shared" si="4"/>
        <v>4.9205907770347803</v>
      </c>
      <c r="O47" s="40">
        <f t="shared" si="5"/>
        <v>20.079409222965218</v>
      </c>
      <c r="P47" s="40">
        <f t="shared" si="6"/>
        <v>408.41540803640891</v>
      </c>
    </row>
    <row r="48" spans="1:16" ht="12.75" customHeight="1" x14ac:dyDescent="0.2">
      <c r="A48" s="2"/>
      <c r="B48" s="2"/>
      <c r="C48" s="2"/>
      <c r="D48" s="3"/>
      <c r="E48" s="2"/>
      <c r="F48" s="2"/>
      <c r="G48" s="4"/>
      <c r="H48" s="36">
        <f t="shared" si="0"/>
        <v>1.75</v>
      </c>
      <c r="I48" s="37">
        <f t="shared" si="7"/>
        <v>21</v>
      </c>
      <c r="J48" s="38">
        <f t="shared" si="2"/>
        <v>43605</v>
      </c>
      <c r="K48" s="38">
        <f t="shared" si="3"/>
        <v>43636</v>
      </c>
      <c r="L48" s="39">
        <f t="shared" si="1"/>
        <v>25</v>
      </c>
      <c r="M48" s="40">
        <f t="shared" si="8"/>
        <v>408.41540803640891</v>
      </c>
      <c r="N48" s="40">
        <f t="shared" si="4"/>
        <v>4.6900102615859245</v>
      </c>
      <c r="O48" s="40">
        <f t="shared" si="5"/>
        <v>20.309989738414075</v>
      </c>
      <c r="P48" s="40">
        <f t="shared" si="6"/>
        <v>388.10541829799485</v>
      </c>
    </row>
    <row r="49" spans="1:16" ht="12.75" customHeight="1" x14ac:dyDescent="0.2">
      <c r="A49" s="2"/>
      <c r="B49" s="2"/>
      <c r="C49" s="2"/>
      <c r="D49" s="3"/>
      <c r="E49" s="2"/>
      <c r="F49" s="2"/>
      <c r="G49" s="4"/>
      <c r="H49" s="36">
        <f t="shared" si="0"/>
        <v>1.8333333333333333</v>
      </c>
      <c r="I49" s="37">
        <f t="shared" si="7"/>
        <v>22</v>
      </c>
      <c r="J49" s="38">
        <f t="shared" si="2"/>
        <v>43636</v>
      </c>
      <c r="K49" s="38">
        <f t="shared" si="3"/>
        <v>43666</v>
      </c>
      <c r="L49" s="39">
        <f t="shared" si="1"/>
        <v>25</v>
      </c>
      <c r="M49" s="40">
        <f t="shared" si="8"/>
        <v>388.10541829799485</v>
      </c>
      <c r="N49" s="40">
        <f t="shared" si="4"/>
        <v>4.456781890639216</v>
      </c>
      <c r="O49" s="40">
        <f t="shared" si="5"/>
        <v>20.543218109360783</v>
      </c>
      <c r="P49" s="40">
        <f t="shared" si="6"/>
        <v>367.56220018863405</v>
      </c>
    </row>
    <row r="50" spans="1:16" ht="12.75" customHeight="1" x14ac:dyDescent="0.2">
      <c r="A50" s="2"/>
      <c r="B50" s="2"/>
      <c r="C50" s="2"/>
      <c r="D50" s="3"/>
      <c r="E50" s="2"/>
      <c r="F50" s="2"/>
      <c r="G50" s="4"/>
      <c r="H50" s="36">
        <f t="shared" si="0"/>
        <v>1.9166666666666667</v>
      </c>
      <c r="I50" s="37">
        <f t="shared" si="7"/>
        <v>23</v>
      </c>
      <c r="J50" s="38">
        <f t="shared" si="2"/>
        <v>43666</v>
      </c>
      <c r="K50" s="38">
        <f t="shared" si="3"/>
        <v>43697</v>
      </c>
      <c r="L50" s="39">
        <f t="shared" si="1"/>
        <v>25</v>
      </c>
      <c r="M50" s="40">
        <f t="shared" si="8"/>
        <v>367.56220018863405</v>
      </c>
      <c r="N50" s="40">
        <f t="shared" si="4"/>
        <v>4.220875257728073</v>
      </c>
      <c r="O50" s="40">
        <f t="shared" si="5"/>
        <v>20.779124742271925</v>
      </c>
      <c r="P50" s="40">
        <f t="shared" si="6"/>
        <v>346.78307544636215</v>
      </c>
    </row>
    <row r="51" spans="1:16" ht="12.75" customHeight="1" x14ac:dyDescent="0.2">
      <c r="A51" s="2"/>
      <c r="B51" s="2"/>
      <c r="C51" s="2"/>
      <c r="D51" s="3"/>
      <c r="E51" s="2"/>
      <c r="F51" s="2"/>
      <c r="G51" s="4"/>
      <c r="H51" s="36">
        <f t="shared" si="0"/>
        <v>2</v>
      </c>
      <c r="I51" s="37">
        <f t="shared" si="7"/>
        <v>24</v>
      </c>
      <c r="J51" s="38">
        <f t="shared" si="2"/>
        <v>43697</v>
      </c>
      <c r="K51" s="38">
        <f t="shared" si="3"/>
        <v>43728</v>
      </c>
      <c r="L51" s="39">
        <f t="shared" si="1"/>
        <v>25</v>
      </c>
      <c r="M51" s="40">
        <f t="shared" si="8"/>
        <v>346.78307544636215</v>
      </c>
      <c r="N51" s="40">
        <f t="shared" si="4"/>
        <v>3.9822596072153447</v>
      </c>
      <c r="O51" s="40">
        <f t="shared" si="5"/>
        <v>21.017740392784656</v>
      </c>
      <c r="P51" s="40">
        <f t="shared" si="6"/>
        <v>325.76533505357747</v>
      </c>
    </row>
    <row r="52" spans="1:16" ht="12.75" customHeight="1" x14ac:dyDescent="0.2">
      <c r="A52" s="2"/>
      <c r="B52" s="2"/>
      <c r="C52" s="2"/>
      <c r="D52" s="3"/>
      <c r="E52" s="2"/>
      <c r="F52" s="2"/>
      <c r="G52" s="4"/>
      <c r="H52" s="36">
        <f t="shared" si="0"/>
        <v>2.0833333333333335</v>
      </c>
      <c r="I52" s="37">
        <f t="shared" si="7"/>
        <v>25</v>
      </c>
      <c r="J52" s="38">
        <f t="shared" si="2"/>
        <v>43728</v>
      </c>
      <c r="K52" s="38">
        <f t="shared" si="3"/>
        <v>43758</v>
      </c>
      <c r="L52" s="39">
        <f t="shared" si="1"/>
        <v>25</v>
      </c>
      <c r="M52" s="40">
        <f t="shared" si="8"/>
        <v>325.76533505357747</v>
      </c>
      <c r="N52" s="40">
        <f t="shared" si="4"/>
        <v>3.7409038302836337</v>
      </c>
      <c r="O52" s="40">
        <f t="shared" si="5"/>
        <v>21.259096169716365</v>
      </c>
      <c r="P52" s="40">
        <f t="shared" si="6"/>
        <v>304.5062388838611</v>
      </c>
    </row>
    <row r="53" spans="1:16" ht="12.75" customHeight="1" x14ac:dyDescent="0.2">
      <c r="A53" s="2"/>
      <c r="B53" s="2"/>
      <c r="C53" s="2"/>
      <c r="D53" s="3"/>
      <c r="E53" s="2"/>
      <c r="F53" s="2"/>
      <c r="G53" s="4"/>
      <c r="H53" s="36">
        <f t="shared" si="0"/>
        <v>2.1666666666666665</v>
      </c>
      <c r="I53" s="37">
        <f t="shared" si="7"/>
        <v>26</v>
      </c>
      <c r="J53" s="38">
        <f t="shared" si="2"/>
        <v>43758</v>
      </c>
      <c r="K53" s="38">
        <f t="shared" si="3"/>
        <v>43789</v>
      </c>
      <c r="L53" s="39">
        <f t="shared" si="1"/>
        <v>25</v>
      </c>
      <c r="M53" s="40">
        <f t="shared" si="8"/>
        <v>304.5062388838611</v>
      </c>
      <c r="N53" s="40">
        <f t="shared" si="4"/>
        <v>3.4967764608795799</v>
      </c>
      <c r="O53" s="40">
        <f t="shared" si="5"/>
        <v>21.50322353912042</v>
      </c>
      <c r="P53" s="40">
        <f t="shared" si="6"/>
        <v>283.00301534474067</v>
      </c>
    </row>
    <row r="54" spans="1:16" ht="12.75" customHeight="1" x14ac:dyDescent="0.2">
      <c r="A54" s="2"/>
      <c r="B54" s="2"/>
      <c r="C54" s="2"/>
      <c r="D54" s="3"/>
      <c r="E54" s="2"/>
      <c r="F54" s="2"/>
      <c r="G54" s="4"/>
      <c r="H54" s="36">
        <f t="shared" si="0"/>
        <v>2.25</v>
      </c>
      <c r="I54" s="37">
        <f t="shared" si="7"/>
        <v>27</v>
      </c>
      <c r="J54" s="38">
        <f t="shared" si="2"/>
        <v>43789</v>
      </c>
      <c r="K54" s="38">
        <f t="shared" si="3"/>
        <v>43819</v>
      </c>
      <c r="L54" s="39">
        <f t="shared" si="1"/>
        <v>25</v>
      </c>
      <c r="M54" s="40">
        <f t="shared" si="8"/>
        <v>283.00301534474067</v>
      </c>
      <c r="N54" s="40">
        <f t="shared" si="4"/>
        <v>3.2498456716115602</v>
      </c>
      <c r="O54" s="40">
        <f t="shared" si="5"/>
        <v>21.75015432838844</v>
      </c>
      <c r="P54" s="40">
        <f t="shared" si="6"/>
        <v>261.25286101635226</v>
      </c>
    </row>
    <row r="55" spans="1:16" ht="12.75" customHeight="1" x14ac:dyDescent="0.2">
      <c r="A55" s="2"/>
      <c r="B55" s="2"/>
      <c r="C55" s="2"/>
      <c r="D55" s="3"/>
      <c r="E55" s="2"/>
      <c r="F55" s="2"/>
      <c r="G55" s="4"/>
      <c r="H55" s="36">
        <f t="shared" si="0"/>
        <v>2.3333333333333335</v>
      </c>
      <c r="I55" s="37">
        <f t="shared" si="7"/>
        <v>28</v>
      </c>
      <c r="J55" s="38">
        <f t="shared" si="2"/>
        <v>43819</v>
      </c>
      <c r="K55" s="38">
        <f t="shared" si="3"/>
        <v>43850</v>
      </c>
      <c r="L55" s="39">
        <f t="shared" si="1"/>
        <v>25</v>
      </c>
      <c r="M55" s="40">
        <f t="shared" si="8"/>
        <v>261.25286101635226</v>
      </c>
      <c r="N55" s="40">
        <f t="shared" si="4"/>
        <v>3.0000792696002887</v>
      </c>
      <c r="O55" s="40">
        <f t="shared" si="5"/>
        <v>21.999920730399712</v>
      </c>
      <c r="P55" s="40">
        <f t="shared" si="6"/>
        <v>239.25294028595255</v>
      </c>
    </row>
    <row r="56" spans="1:16" ht="12.75" customHeight="1" x14ac:dyDescent="0.2">
      <c r="A56" s="2"/>
      <c r="B56" s="2"/>
      <c r="C56" s="2"/>
      <c r="D56" s="3"/>
      <c r="E56" s="2"/>
      <c r="F56" s="2"/>
      <c r="G56" s="4"/>
      <c r="H56" s="36">
        <f t="shared" si="0"/>
        <v>2.4166666666666665</v>
      </c>
      <c r="I56" s="37">
        <f t="shared" si="7"/>
        <v>29</v>
      </c>
      <c r="J56" s="38">
        <f t="shared" si="2"/>
        <v>43850</v>
      </c>
      <c r="K56" s="38">
        <f t="shared" si="3"/>
        <v>43881</v>
      </c>
      <c r="L56" s="39">
        <f t="shared" si="1"/>
        <v>25</v>
      </c>
      <c r="M56" s="40">
        <f t="shared" si="8"/>
        <v>239.25294028595255</v>
      </c>
      <c r="N56" s="40">
        <f t="shared" si="4"/>
        <v>2.7474446922817624</v>
      </c>
      <c r="O56" s="40">
        <f t="shared" si="5"/>
        <v>22.252555307718239</v>
      </c>
      <c r="P56" s="40">
        <f t="shared" si="6"/>
        <v>217.00038497823431</v>
      </c>
    </row>
    <row r="57" spans="1:16" ht="12.75" customHeight="1" x14ac:dyDescent="0.2">
      <c r="A57" s="2"/>
      <c r="B57" s="2"/>
      <c r="C57" s="2"/>
      <c r="D57" s="3"/>
      <c r="E57" s="2"/>
      <c r="F57" s="2"/>
      <c r="G57" s="4"/>
      <c r="H57" s="36">
        <f t="shared" si="0"/>
        <v>2.5</v>
      </c>
      <c r="I57" s="37">
        <f t="shared" si="7"/>
        <v>30</v>
      </c>
      <c r="J57" s="38">
        <f t="shared" si="2"/>
        <v>43881</v>
      </c>
      <c r="K57" s="38">
        <f t="shared" si="3"/>
        <v>43910</v>
      </c>
      <c r="L57" s="39">
        <f t="shared" si="1"/>
        <v>25</v>
      </c>
      <c r="M57" s="40">
        <f t="shared" si="8"/>
        <v>217.00038497823431</v>
      </c>
      <c r="N57" s="40">
        <f t="shared" si="4"/>
        <v>2.4919090031620144</v>
      </c>
      <c r="O57" s="40">
        <f t="shared" si="5"/>
        <v>22.508090996837986</v>
      </c>
      <c r="P57" s="40">
        <f t="shared" si="6"/>
        <v>194.49229398139633</v>
      </c>
    </row>
    <row r="58" spans="1:16" ht="12.75" customHeight="1" x14ac:dyDescent="0.2">
      <c r="A58" s="2"/>
      <c r="B58" s="2"/>
      <c r="C58" s="2"/>
      <c r="D58" s="3"/>
      <c r="E58" s="2"/>
      <c r="F58" s="2"/>
      <c r="G58" s="4"/>
      <c r="H58" s="36">
        <f t="shared" si="0"/>
        <v>2.5833333333333335</v>
      </c>
      <c r="I58" s="37">
        <f t="shared" si="7"/>
        <v>31</v>
      </c>
      <c r="J58" s="38">
        <f t="shared" si="2"/>
        <v>43910</v>
      </c>
      <c r="K58" s="38">
        <f t="shared" si="3"/>
        <v>43941</v>
      </c>
      <c r="L58" s="39">
        <f t="shared" si="1"/>
        <v>25</v>
      </c>
      <c r="M58" s="40">
        <f t="shared" si="8"/>
        <v>194.49229398139633</v>
      </c>
      <c r="N58" s="40">
        <f t="shared" si="4"/>
        <v>2.2334388875231124</v>
      </c>
      <c r="O58" s="40">
        <f t="shared" si="5"/>
        <v>22.766561112476886</v>
      </c>
      <c r="P58" s="40">
        <f t="shared" si="6"/>
        <v>171.72573286891944</v>
      </c>
    </row>
    <row r="59" spans="1:16" ht="12.75" customHeight="1" x14ac:dyDescent="0.2">
      <c r="A59" s="2"/>
      <c r="B59" s="2"/>
      <c r="C59" s="2"/>
      <c r="D59" s="3"/>
      <c r="E59" s="2"/>
      <c r="F59" s="2"/>
      <c r="G59" s="4"/>
      <c r="H59" s="36">
        <f t="shared" si="0"/>
        <v>2.6666666666666665</v>
      </c>
      <c r="I59" s="37">
        <f t="shared" si="7"/>
        <v>32</v>
      </c>
      <c r="J59" s="38">
        <f t="shared" si="2"/>
        <v>43941</v>
      </c>
      <c r="K59" s="38">
        <f t="shared" si="3"/>
        <v>43971</v>
      </c>
      <c r="L59" s="39">
        <f t="shared" si="1"/>
        <v>25</v>
      </c>
      <c r="M59" s="40">
        <f t="shared" si="8"/>
        <v>171.72573286891944</v>
      </c>
      <c r="N59" s="40">
        <f t="shared" si="4"/>
        <v>1.9720006480798518</v>
      </c>
      <c r="O59" s="40">
        <f t="shared" si="5"/>
        <v>23.027999351920148</v>
      </c>
      <c r="P59" s="40">
        <f t="shared" si="6"/>
        <v>148.69773351699928</v>
      </c>
    </row>
    <row r="60" spans="1:16" ht="12.75" customHeight="1" x14ac:dyDescent="0.2">
      <c r="A60" s="2"/>
      <c r="B60" s="2"/>
      <c r="C60" s="2"/>
      <c r="D60" s="3"/>
      <c r="E60" s="2"/>
      <c r="F60" s="2"/>
      <c r="G60" s="4"/>
      <c r="H60" s="36">
        <f t="shared" si="0"/>
        <v>2.75</v>
      </c>
      <c r="I60" s="37">
        <f t="shared" si="7"/>
        <v>33</v>
      </c>
      <c r="J60" s="38">
        <f t="shared" si="2"/>
        <v>43971</v>
      </c>
      <c r="K60" s="38">
        <f t="shared" si="3"/>
        <v>44002</v>
      </c>
      <c r="L60" s="39">
        <f t="shared" si="1"/>
        <v>25</v>
      </c>
      <c r="M60" s="40">
        <f t="shared" si="8"/>
        <v>148.69773351699928</v>
      </c>
      <c r="N60" s="40">
        <f t="shared" si="4"/>
        <v>1.7075602005865693</v>
      </c>
      <c r="O60" s="40">
        <f t="shared" si="5"/>
        <v>23.29243979941343</v>
      </c>
      <c r="P60" s="40">
        <f t="shared" si="6"/>
        <v>125.40529371758585</v>
      </c>
    </row>
    <row r="61" spans="1:16" ht="12.75" customHeight="1" x14ac:dyDescent="0.2">
      <c r="A61" s="2"/>
      <c r="B61" s="2"/>
      <c r="C61" s="2"/>
      <c r="D61" s="3"/>
      <c r="E61" s="2"/>
      <c r="F61" s="2"/>
      <c r="G61" s="4"/>
      <c r="H61" s="36">
        <f t="shared" si="0"/>
        <v>2.8333333333333335</v>
      </c>
      <c r="I61" s="37">
        <f t="shared" si="7"/>
        <v>34</v>
      </c>
      <c r="J61" s="38">
        <f t="shared" si="2"/>
        <v>44002</v>
      </c>
      <c r="K61" s="38">
        <f t="shared" si="3"/>
        <v>44032</v>
      </c>
      <c r="L61" s="39">
        <f t="shared" si="1"/>
        <v>25</v>
      </c>
      <c r="M61" s="40">
        <f t="shared" si="8"/>
        <v>125.40529371758585</v>
      </c>
      <c r="N61" s="40">
        <f t="shared" si="4"/>
        <v>1.4400830693935098</v>
      </c>
      <c r="O61" s="40">
        <f t="shared" si="5"/>
        <v>23.559916930606491</v>
      </c>
      <c r="P61" s="40">
        <f t="shared" si="6"/>
        <v>101.84537678697936</v>
      </c>
    </row>
    <row r="62" spans="1:16" ht="12.75" customHeight="1" x14ac:dyDescent="0.2">
      <c r="A62" s="2"/>
      <c r="B62" s="2"/>
      <c r="C62" s="2"/>
      <c r="D62" s="3"/>
      <c r="E62" s="2"/>
      <c r="F62" s="2"/>
      <c r="G62" s="4"/>
      <c r="H62" s="36">
        <f t="shared" si="0"/>
        <v>2.9166666666666665</v>
      </c>
      <c r="I62" s="37">
        <f t="shared" si="7"/>
        <v>35</v>
      </c>
      <c r="J62" s="38">
        <f t="shared" si="2"/>
        <v>44032</v>
      </c>
      <c r="K62" s="38">
        <f t="shared" si="3"/>
        <v>44063</v>
      </c>
      <c r="L62" s="39">
        <f t="shared" si="1"/>
        <v>25</v>
      </c>
      <c r="M62" s="40">
        <f t="shared" si="8"/>
        <v>101.84537678697936</v>
      </c>
      <c r="N62" s="40">
        <f t="shared" si="4"/>
        <v>1.1695343829521649</v>
      </c>
      <c r="O62" s="40">
        <f t="shared" si="5"/>
        <v>23.830465617047835</v>
      </c>
      <c r="P62" s="40">
        <f t="shared" si="6"/>
        <v>78.014911169931523</v>
      </c>
    </row>
    <row r="63" spans="1:16" ht="12.75" customHeight="1" x14ac:dyDescent="0.2">
      <c r="A63" s="2"/>
      <c r="B63" s="2"/>
      <c r="C63" s="2"/>
      <c r="D63" s="3"/>
      <c r="E63" s="2"/>
      <c r="F63" s="2"/>
      <c r="G63" s="4"/>
      <c r="H63" s="36">
        <f t="shared" si="0"/>
        <v>3</v>
      </c>
      <c r="I63" s="37">
        <f t="shared" si="7"/>
        <v>36</v>
      </c>
      <c r="J63" s="38">
        <f t="shared" si="2"/>
        <v>44063</v>
      </c>
      <c r="K63" s="38">
        <f t="shared" si="3"/>
        <v>44094</v>
      </c>
      <c r="L63" s="39">
        <f t="shared" si="1"/>
        <v>25</v>
      </c>
      <c r="M63" s="40">
        <f t="shared" si="8"/>
        <v>78.014911169931523</v>
      </c>
      <c r="N63" s="40">
        <f t="shared" si="4"/>
        <v>0.89587886926899496</v>
      </c>
      <c r="O63" s="40">
        <f t="shared" si="5"/>
        <v>24.104121130731006</v>
      </c>
      <c r="P63" s="40">
        <f t="shared" si="6"/>
        <v>53.910790039200521</v>
      </c>
    </row>
    <row r="64" spans="1:16" ht="12.75" customHeight="1" x14ac:dyDescent="0.2">
      <c r="A64" s="2"/>
      <c r="B64" s="2"/>
      <c r="C64" s="2"/>
      <c r="D64" s="3"/>
      <c r="E64" s="2"/>
      <c r="F64" s="2"/>
      <c r="G64" s="4"/>
      <c r="H64" s="36">
        <f t="shared" si="0"/>
        <v>3.0833333333333335</v>
      </c>
      <c r="I64" s="37">
        <f t="shared" si="7"/>
        <v>37</v>
      </c>
      <c r="J64" s="38">
        <f t="shared" si="2"/>
        <v>44094</v>
      </c>
      <c r="K64" s="38">
        <f t="shared" si="3"/>
        <v>44124</v>
      </c>
      <c r="L64" s="39">
        <f t="shared" si="1"/>
        <v>25</v>
      </c>
      <c r="M64" s="40">
        <f t="shared" si="8"/>
        <v>53.910790039200521</v>
      </c>
      <c r="N64" s="40">
        <f t="shared" si="4"/>
        <v>0.61908085130694834</v>
      </c>
      <c r="O64" s="40">
        <f t="shared" si="5"/>
        <v>24.380919148693053</v>
      </c>
      <c r="P64" s="40">
        <f t="shared" si="6"/>
        <v>29.529870890507468</v>
      </c>
    </row>
    <row r="65" spans="1:17" ht="12.75" customHeight="1" x14ac:dyDescent="0.2">
      <c r="A65" s="2"/>
      <c r="B65" s="2"/>
      <c r="C65" s="2"/>
      <c r="D65" s="3"/>
      <c r="E65" s="2"/>
      <c r="F65" s="2"/>
      <c r="G65" s="4"/>
      <c r="H65" s="36">
        <f t="shared" si="0"/>
        <v>3.1666666666666665</v>
      </c>
      <c r="I65" s="37">
        <f t="shared" si="7"/>
        <v>38</v>
      </c>
      <c r="J65" s="38">
        <f t="shared" si="2"/>
        <v>44124</v>
      </c>
      <c r="K65" s="38">
        <f t="shared" si="3"/>
        <v>44155</v>
      </c>
      <c r="L65" s="39">
        <f t="shared" si="1"/>
        <v>25</v>
      </c>
      <c r="M65" s="40">
        <f t="shared" si="8"/>
        <v>29.529870890507468</v>
      </c>
      <c r="N65" s="40">
        <f t="shared" si="4"/>
        <v>0.33910424233417047</v>
      </c>
      <c r="O65" s="40">
        <f t="shared" si="5"/>
        <v>24.660895757665831</v>
      </c>
      <c r="P65" s="40">
        <f t="shared" si="6"/>
        <v>4.8689751328416371</v>
      </c>
    </row>
    <row r="66" spans="1:17" ht="12.75" customHeight="1" x14ac:dyDescent="0.2">
      <c r="A66" s="2"/>
      <c r="B66" s="2"/>
      <c r="C66" s="2"/>
      <c r="D66" s="3"/>
      <c r="E66" s="2"/>
      <c r="F66" s="2"/>
      <c r="G66" s="4"/>
      <c r="H66" s="36">
        <f t="shared" si="0"/>
        <v>3.25</v>
      </c>
      <c r="I66" s="37">
        <f t="shared" si="7"/>
        <v>39</v>
      </c>
      <c r="J66" s="38">
        <f t="shared" si="2"/>
        <v>44155</v>
      </c>
      <c r="K66" s="38">
        <f t="shared" si="3"/>
        <v>44185</v>
      </c>
      <c r="L66" s="39">
        <f t="shared" si="1"/>
        <v>4.9248876740609395</v>
      </c>
      <c r="M66" s="40">
        <f t="shared" si="8"/>
        <v>4.8689751328416371</v>
      </c>
      <c r="N66" s="40">
        <f t="shared" si="4"/>
        <v>5.5912541219302517E-2</v>
      </c>
      <c r="O66" s="40">
        <f t="shared" si="5"/>
        <v>4.8689751328416371</v>
      </c>
      <c r="P66" s="40">
        <f t="shared" si="6"/>
        <v>0</v>
      </c>
    </row>
    <row r="67" spans="1:17" ht="12.75" customHeight="1" x14ac:dyDescent="0.2">
      <c r="A67" s="2"/>
      <c r="B67" s="2"/>
      <c r="C67" s="2"/>
      <c r="D67" s="3"/>
      <c r="E67" s="2"/>
      <c r="F67" s="2"/>
      <c r="G67" s="4"/>
      <c r="H67" s="36">
        <f t="shared" si="0"/>
        <v>3.3333333333333335</v>
      </c>
      <c r="I67" s="37">
        <f t="shared" si="7"/>
        <v>40</v>
      </c>
      <c r="J67" s="38">
        <f t="shared" si="2"/>
        <v>44185</v>
      </c>
      <c r="K67" s="38">
        <f t="shared" si="3"/>
        <v>44216</v>
      </c>
      <c r="L67" s="39">
        <f t="shared" si="1"/>
        <v>0</v>
      </c>
      <c r="M67" s="40">
        <f t="shared" si="8"/>
        <v>0</v>
      </c>
      <c r="N67" s="40">
        <f t="shared" si="4"/>
        <v>0</v>
      </c>
      <c r="O67" s="40">
        <f t="shared" si="5"/>
        <v>0</v>
      </c>
      <c r="P67" s="40">
        <f t="shared" si="6"/>
        <v>0</v>
      </c>
    </row>
    <row r="68" spans="1:17" ht="12.75" customHeight="1" x14ac:dyDescent="0.2">
      <c r="A68" s="2"/>
      <c r="B68" s="2"/>
      <c r="C68" s="2"/>
      <c r="D68" s="3"/>
      <c r="E68" s="2"/>
      <c r="F68" s="2"/>
      <c r="G68" s="4"/>
      <c r="H68" s="36">
        <f t="shared" si="0"/>
        <v>3.4166666666666665</v>
      </c>
      <c r="I68" s="37">
        <f t="shared" si="7"/>
        <v>41</v>
      </c>
      <c r="J68" s="38">
        <f t="shared" si="2"/>
        <v>44216</v>
      </c>
      <c r="K68" s="38">
        <f t="shared" si="3"/>
        <v>44247</v>
      </c>
      <c r="L68" s="39">
        <f t="shared" si="1"/>
        <v>0</v>
      </c>
      <c r="M68" s="40">
        <f t="shared" si="8"/>
        <v>0</v>
      </c>
      <c r="N68" s="40">
        <f t="shared" si="4"/>
        <v>0</v>
      </c>
      <c r="O68" s="40">
        <f t="shared" si="5"/>
        <v>0</v>
      </c>
      <c r="P68" s="40">
        <f>IF(I68&lt;&gt;"",M68-O68,"")</f>
        <v>0</v>
      </c>
    </row>
    <row r="69" spans="1:17" ht="12.75" customHeight="1" x14ac:dyDescent="0.2">
      <c r="A69" s="2"/>
      <c r="B69" s="2"/>
      <c r="C69" s="2"/>
      <c r="D69" s="3"/>
      <c r="E69" s="2"/>
      <c r="F69" s="2"/>
      <c r="G69" s="4"/>
      <c r="H69" s="36">
        <f t="shared" si="0"/>
        <v>3.5</v>
      </c>
      <c r="I69" s="37">
        <f t="shared" si="7"/>
        <v>42</v>
      </c>
      <c r="J69" s="38">
        <f t="shared" si="2"/>
        <v>44247</v>
      </c>
      <c r="K69" s="38">
        <f t="shared" si="3"/>
        <v>44275</v>
      </c>
      <c r="L69" s="39">
        <f t="shared" si="1"/>
        <v>0</v>
      </c>
      <c r="M69" s="40">
        <f t="shared" si="8"/>
        <v>0</v>
      </c>
      <c r="N69" s="40">
        <f t="shared" si="4"/>
        <v>0</v>
      </c>
      <c r="O69" s="40">
        <f t="shared" si="5"/>
        <v>0</v>
      </c>
      <c r="P69" s="40">
        <f t="shared" si="6"/>
        <v>0</v>
      </c>
    </row>
    <row r="70" spans="1:17" ht="12.75" customHeight="1" x14ac:dyDescent="0.2">
      <c r="A70" s="2"/>
      <c r="B70" s="2"/>
      <c r="C70" s="2"/>
      <c r="D70" s="3"/>
      <c r="E70" s="2"/>
      <c r="F70" s="2"/>
      <c r="G70" s="4"/>
      <c r="H70" s="36">
        <f t="shared" si="0"/>
        <v>3.5833333333333335</v>
      </c>
      <c r="I70" s="37">
        <f t="shared" si="7"/>
        <v>43</v>
      </c>
      <c r="J70" s="38">
        <f t="shared" si="2"/>
        <v>44275</v>
      </c>
      <c r="K70" s="38">
        <f t="shared" si="3"/>
        <v>44306</v>
      </c>
      <c r="L70" s="39">
        <f t="shared" si="1"/>
        <v>0</v>
      </c>
      <c r="M70" s="40">
        <f t="shared" si="8"/>
        <v>0</v>
      </c>
      <c r="N70" s="40">
        <f t="shared" si="4"/>
        <v>0</v>
      </c>
      <c r="O70" s="40">
        <f t="shared" si="5"/>
        <v>0</v>
      </c>
      <c r="P70" s="40">
        <f t="shared" si="6"/>
        <v>0</v>
      </c>
    </row>
    <row r="71" spans="1:17" ht="12.75" customHeight="1" x14ac:dyDescent="0.2">
      <c r="A71" s="2"/>
      <c r="B71" s="2"/>
      <c r="C71" s="2"/>
      <c r="D71" s="3"/>
      <c r="E71" s="2"/>
      <c r="F71" s="2"/>
      <c r="G71" s="4"/>
      <c r="H71" s="36">
        <f t="shared" si="0"/>
        <v>3.6666666666666665</v>
      </c>
      <c r="I71" s="37">
        <f t="shared" si="7"/>
        <v>44</v>
      </c>
      <c r="J71" s="38">
        <f t="shared" si="2"/>
        <v>44306</v>
      </c>
      <c r="K71" s="38">
        <f t="shared" si="3"/>
        <v>44336</v>
      </c>
      <c r="L71" s="39">
        <f t="shared" si="1"/>
        <v>0</v>
      </c>
      <c r="M71" s="40">
        <f t="shared" si="8"/>
        <v>0</v>
      </c>
      <c r="N71" s="40">
        <f t="shared" si="4"/>
        <v>0</v>
      </c>
      <c r="O71" s="40">
        <f t="shared" si="5"/>
        <v>0</v>
      </c>
      <c r="P71" s="40">
        <f t="shared" si="6"/>
        <v>0</v>
      </c>
    </row>
    <row r="72" spans="1:17" ht="12.75" customHeight="1" x14ac:dyDescent="0.2">
      <c r="A72" s="2"/>
      <c r="B72" s="2"/>
      <c r="C72" s="2"/>
      <c r="D72" s="3"/>
      <c r="E72" s="2"/>
      <c r="F72" s="2"/>
      <c r="G72" s="4"/>
      <c r="H72" s="36">
        <f t="shared" si="0"/>
        <v>3.75</v>
      </c>
      <c r="I72" s="37">
        <f t="shared" si="7"/>
        <v>45</v>
      </c>
      <c r="J72" s="38">
        <f t="shared" si="2"/>
        <v>44336</v>
      </c>
      <c r="K72" s="38">
        <f t="shared" si="3"/>
        <v>44367</v>
      </c>
      <c r="L72" s="39">
        <f t="shared" si="1"/>
        <v>0</v>
      </c>
      <c r="M72" s="40">
        <f t="shared" si="8"/>
        <v>0</v>
      </c>
      <c r="N72" s="40">
        <f t="shared" si="4"/>
        <v>0</v>
      </c>
      <c r="O72" s="40">
        <f t="shared" si="5"/>
        <v>0</v>
      </c>
      <c r="P72" s="40">
        <f t="shared" si="6"/>
        <v>0</v>
      </c>
    </row>
    <row r="73" spans="1:17" ht="12.75" customHeight="1" x14ac:dyDescent="0.2">
      <c r="A73" s="2"/>
      <c r="B73" s="2"/>
      <c r="C73" s="2"/>
      <c r="D73" s="3"/>
      <c r="E73" s="2"/>
      <c r="F73" s="2"/>
      <c r="G73" s="4"/>
      <c r="H73" s="36">
        <f t="shared" si="0"/>
        <v>3.8333333333333335</v>
      </c>
      <c r="I73" s="37">
        <f t="shared" si="7"/>
        <v>46</v>
      </c>
      <c r="J73" s="38">
        <f t="shared" si="2"/>
        <v>44367</v>
      </c>
      <c r="K73" s="38">
        <f t="shared" si="3"/>
        <v>44397</v>
      </c>
      <c r="L73" s="39">
        <f t="shared" si="1"/>
        <v>0</v>
      </c>
      <c r="M73" s="40">
        <f t="shared" si="8"/>
        <v>0</v>
      </c>
      <c r="N73" s="40">
        <f t="shared" si="4"/>
        <v>0</v>
      </c>
      <c r="O73" s="40">
        <f t="shared" si="5"/>
        <v>0</v>
      </c>
      <c r="P73" s="40">
        <f t="shared" si="6"/>
        <v>0</v>
      </c>
    </row>
    <row r="74" spans="1:17" ht="12.75" customHeight="1" x14ac:dyDescent="0.2">
      <c r="A74" s="2"/>
      <c r="B74" s="2"/>
      <c r="C74" s="2"/>
      <c r="D74" s="3"/>
      <c r="E74" s="2"/>
      <c r="F74" s="2"/>
      <c r="G74" s="4"/>
      <c r="H74" s="36">
        <f t="shared" si="0"/>
        <v>3.9166666666666665</v>
      </c>
      <c r="I74" s="37">
        <f t="shared" si="7"/>
        <v>47</v>
      </c>
      <c r="J74" s="38">
        <f t="shared" si="2"/>
        <v>44397</v>
      </c>
      <c r="K74" s="38">
        <f t="shared" si="3"/>
        <v>44428</v>
      </c>
      <c r="L74" s="39">
        <f t="shared" si="1"/>
        <v>0</v>
      </c>
      <c r="M74" s="40">
        <f t="shared" si="8"/>
        <v>0</v>
      </c>
      <c r="N74" s="40">
        <f t="shared" si="4"/>
        <v>0</v>
      </c>
      <c r="O74" s="40">
        <f t="shared" si="5"/>
        <v>0</v>
      </c>
      <c r="P74" s="40">
        <f t="shared" si="6"/>
        <v>0</v>
      </c>
      <c r="Q74" s="49"/>
    </row>
    <row r="75" spans="1:17" ht="12.75" customHeight="1" x14ac:dyDescent="0.2">
      <c r="A75" s="2"/>
      <c r="B75" s="2"/>
      <c r="C75" s="2"/>
      <c r="D75" s="3"/>
      <c r="E75" s="2"/>
      <c r="F75" s="2"/>
      <c r="G75" s="4"/>
      <c r="H75" s="36">
        <f t="shared" si="0"/>
        <v>4</v>
      </c>
      <c r="I75" s="37">
        <f t="shared" si="7"/>
        <v>48</v>
      </c>
      <c r="J75" s="38">
        <f t="shared" si="2"/>
        <v>44428</v>
      </c>
      <c r="K75" s="38">
        <f t="shared" si="3"/>
        <v>44459</v>
      </c>
      <c r="L75" s="39">
        <f t="shared" si="1"/>
        <v>0</v>
      </c>
      <c r="M75" s="40">
        <f t="shared" si="8"/>
        <v>0</v>
      </c>
      <c r="N75" s="40">
        <f t="shared" si="4"/>
        <v>0</v>
      </c>
      <c r="O75" s="40">
        <f t="shared" si="5"/>
        <v>0</v>
      </c>
      <c r="P75" s="40">
        <f t="shared" si="6"/>
        <v>0</v>
      </c>
    </row>
    <row r="76" spans="1:17" ht="12.75" customHeight="1" x14ac:dyDescent="0.2">
      <c r="A76" s="2"/>
      <c r="B76" s="2"/>
      <c r="C76" s="2"/>
      <c r="D76" s="3"/>
      <c r="E76" s="2"/>
      <c r="F76" s="2"/>
      <c r="G76" s="4"/>
      <c r="H76" s="36">
        <f t="shared" si="0"/>
        <v>4.083333333333333</v>
      </c>
      <c r="I76" s="37">
        <f t="shared" si="7"/>
        <v>49</v>
      </c>
      <c r="J76" s="38">
        <f t="shared" si="2"/>
        <v>44459</v>
      </c>
      <c r="K76" s="38">
        <f t="shared" si="3"/>
        <v>44489</v>
      </c>
      <c r="L76" s="39">
        <f t="shared" si="1"/>
        <v>0</v>
      </c>
      <c r="M76" s="40">
        <f t="shared" si="8"/>
        <v>0</v>
      </c>
      <c r="N76" s="40">
        <f t="shared" si="4"/>
        <v>0</v>
      </c>
      <c r="O76" s="40">
        <f t="shared" si="5"/>
        <v>0</v>
      </c>
      <c r="P76" s="40">
        <f t="shared" si="6"/>
        <v>0</v>
      </c>
    </row>
    <row r="77" spans="1:17" ht="12.75" customHeight="1" x14ac:dyDescent="0.2">
      <c r="A77" s="2"/>
      <c r="B77" s="2"/>
      <c r="C77" s="2"/>
      <c r="D77" s="3"/>
      <c r="E77" s="2"/>
      <c r="F77" s="2"/>
      <c r="G77" s="4"/>
      <c r="H77" s="36">
        <f t="shared" si="0"/>
        <v>4.166666666666667</v>
      </c>
      <c r="I77" s="37">
        <f t="shared" si="7"/>
        <v>50</v>
      </c>
      <c r="J77" s="38">
        <f t="shared" si="2"/>
        <v>44489</v>
      </c>
      <c r="K77" s="38">
        <f t="shared" si="3"/>
        <v>44520</v>
      </c>
      <c r="L77" s="39">
        <f t="shared" si="1"/>
        <v>0</v>
      </c>
      <c r="M77" s="40">
        <f t="shared" si="8"/>
        <v>0</v>
      </c>
      <c r="N77" s="40">
        <f t="shared" si="4"/>
        <v>0</v>
      </c>
      <c r="O77" s="40">
        <f t="shared" si="5"/>
        <v>0</v>
      </c>
      <c r="P77" s="40">
        <f t="shared" si="6"/>
        <v>0</v>
      </c>
    </row>
    <row r="78" spans="1:17" ht="12.75" customHeight="1" x14ac:dyDescent="0.2">
      <c r="A78" s="2"/>
      <c r="B78" s="2"/>
      <c r="C78" s="2"/>
      <c r="D78" s="3"/>
      <c r="E78" s="2"/>
      <c r="F78" s="2"/>
      <c r="G78" s="4"/>
      <c r="H78" s="36">
        <f t="shared" si="0"/>
        <v>4.25</v>
      </c>
      <c r="I78" s="37">
        <f t="shared" si="7"/>
        <v>51</v>
      </c>
      <c r="J78" s="38">
        <f t="shared" si="2"/>
        <v>44520</v>
      </c>
      <c r="K78" s="38">
        <f t="shared" si="3"/>
        <v>44550</v>
      </c>
      <c r="L78" s="39">
        <f t="shared" si="1"/>
        <v>0</v>
      </c>
      <c r="M78" s="40">
        <f t="shared" si="8"/>
        <v>0</v>
      </c>
      <c r="N78" s="40">
        <f t="shared" si="4"/>
        <v>0</v>
      </c>
      <c r="O78" s="40">
        <f t="shared" si="5"/>
        <v>0</v>
      </c>
      <c r="P78" s="40">
        <f t="shared" si="6"/>
        <v>0</v>
      </c>
    </row>
    <row r="79" spans="1:17" ht="12.75" customHeight="1" x14ac:dyDescent="0.2">
      <c r="A79" s="2"/>
      <c r="B79" s="2"/>
      <c r="C79" s="2"/>
      <c r="D79" s="3"/>
      <c r="E79" s="2"/>
      <c r="F79" s="2"/>
      <c r="G79" s="4"/>
      <c r="H79" s="36">
        <f t="shared" si="0"/>
        <v>4.333333333333333</v>
      </c>
      <c r="I79" s="37">
        <f t="shared" si="7"/>
        <v>52</v>
      </c>
      <c r="J79" s="38">
        <f t="shared" ref="J79:J142" si="9">IF(I79="","",EDATE($J$28,I78))</f>
        <v>44550</v>
      </c>
      <c r="K79" s="38">
        <f t="shared" si="3"/>
        <v>44581</v>
      </c>
      <c r="L79" s="39">
        <f t="shared" si="1"/>
        <v>0</v>
      </c>
      <c r="M79" s="40">
        <f t="shared" si="8"/>
        <v>0</v>
      </c>
      <c r="N79" s="40">
        <f t="shared" si="4"/>
        <v>0</v>
      </c>
      <c r="O79" s="40">
        <f t="shared" si="5"/>
        <v>0</v>
      </c>
      <c r="P79" s="40">
        <f t="shared" si="6"/>
        <v>0</v>
      </c>
    </row>
    <row r="80" spans="1:17" ht="12.75" customHeight="1" x14ac:dyDescent="0.2">
      <c r="A80" s="2"/>
      <c r="B80" s="2"/>
      <c r="C80" s="2"/>
      <c r="D80" s="3"/>
      <c r="E80" s="2"/>
      <c r="F80" s="2"/>
      <c r="G80" s="4"/>
      <c r="H80" s="36">
        <f t="shared" si="0"/>
        <v>4.416666666666667</v>
      </c>
      <c r="I80" s="37">
        <f t="shared" si="7"/>
        <v>53</v>
      </c>
      <c r="J80" s="38">
        <f t="shared" si="9"/>
        <v>44581</v>
      </c>
      <c r="K80" s="38">
        <f t="shared" si="3"/>
        <v>44612</v>
      </c>
      <c r="L80" s="39">
        <f t="shared" si="1"/>
        <v>0</v>
      </c>
      <c r="M80" s="40">
        <f t="shared" si="8"/>
        <v>0</v>
      </c>
      <c r="N80" s="40">
        <f t="shared" si="4"/>
        <v>0</v>
      </c>
      <c r="O80" s="40">
        <f t="shared" si="5"/>
        <v>0</v>
      </c>
      <c r="P80" s="40">
        <f t="shared" si="6"/>
        <v>0</v>
      </c>
    </row>
    <row r="81" spans="1:16" ht="12.75" customHeight="1" x14ac:dyDescent="0.2">
      <c r="A81" s="2"/>
      <c r="B81" s="2"/>
      <c r="C81" s="2"/>
      <c r="D81" s="3"/>
      <c r="E81" s="2"/>
      <c r="F81" s="2"/>
      <c r="G81" s="4"/>
      <c r="H81" s="36">
        <f t="shared" si="0"/>
        <v>4.5</v>
      </c>
      <c r="I81" s="37">
        <f t="shared" si="7"/>
        <v>54</v>
      </c>
      <c r="J81" s="38">
        <f t="shared" si="9"/>
        <v>44612</v>
      </c>
      <c r="K81" s="38">
        <f t="shared" si="3"/>
        <v>44640</v>
      </c>
      <c r="L81" s="39">
        <f t="shared" si="1"/>
        <v>0</v>
      </c>
      <c r="M81" s="40">
        <f t="shared" si="8"/>
        <v>0</v>
      </c>
      <c r="N81" s="40">
        <f t="shared" si="4"/>
        <v>0</v>
      </c>
      <c r="O81" s="40">
        <f t="shared" si="5"/>
        <v>0</v>
      </c>
      <c r="P81" s="40">
        <f t="shared" si="6"/>
        <v>0</v>
      </c>
    </row>
    <row r="82" spans="1:16" ht="12.75" customHeight="1" x14ac:dyDescent="0.2">
      <c r="A82" s="2"/>
      <c r="B82" s="2"/>
      <c r="C82" s="2"/>
      <c r="D82" s="3"/>
      <c r="E82" s="2"/>
      <c r="F82" s="2"/>
      <c r="G82" s="4"/>
      <c r="H82" s="36">
        <f t="shared" si="0"/>
        <v>4.583333333333333</v>
      </c>
      <c r="I82" s="37">
        <f t="shared" si="7"/>
        <v>55</v>
      </c>
      <c r="J82" s="38">
        <f t="shared" si="9"/>
        <v>44640</v>
      </c>
      <c r="K82" s="38">
        <f t="shared" si="3"/>
        <v>44671</v>
      </c>
      <c r="L82" s="39">
        <f t="shared" si="1"/>
        <v>0</v>
      </c>
      <c r="M82" s="40">
        <f t="shared" si="8"/>
        <v>0</v>
      </c>
      <c r="N82" s="40">
        <f t="shared" si="4"/>
        <v>0</v>
      </c>
      <c r="O82" s="40">
        <f t="shared" si="5"/>
        <v>0</v>
      </c>
      <c r="P82" s="40">
        <f t="shared" si="6"/>
        <v>0</v>
      </c>
    </row>
    <row r="83" spans="1:16" ht="12.75" customHeight="1" x14ac:dyDescent="0.2">
      <c r="A83" s="2"/>
      <c r="B83" s="2"/>
      <c r="C83" s="2"/>
      <c r="D83" s="3"/>
      <c r="E83" s="2"/>
      <c r="F83" s="2"/>
      <c r="G83" s="4"/>
      <c r="H83" s="36">
        <f t="shared" si="0"/>
        <v>4.666666666666667</v>
      </c>
      <c r="I83" s="37">
        <f t="shared" si="7"/>
        <v>56</v>
      </c>
      <c r="J83" s="38">
        <f t="shared" si="9"/>
        <v>44671</v>
      </c>
      <c r="K83" s="38">
        <f t="shared" si="3"/>
        <v>44701</v>
      </c>
      <c r="L83" s="39">
        <f t="shared" si="1"/>
        <v>0</v>
      </c>
      <c r="M83" s="40">
        <f t="shared" si="8"/>
        <v>0</v>
      </c>
      <c r="N83" s="40">
        <f t="shared" si="4"/>
        <v>0</v>
      </c>
      <c r="O83" s="40">
        <f t="shared" si="5"/>
        <v>0</v>
      </c>
      <c r="P83" s="40">
        <f t="shared" si="6"/>
        <v>0</v>
      </c>
    </row>
    <row r="84" spans="1:16" ht="12.75" customHeight="1" x14ac:dyDescent="0.2">
      <c r="A84" s="2"/>
      <c r="B84" s="2"/>
      <c r="C84" s="2"/>
      <c r="D84" s="3"/>
      <c r="E84" s="2"/>
      <c r="F84" s="2"/>
      <c r="G84" s="4"/>
      <c r="H84" s="36">
        <f t="shared" si="0"/>
        <v>4.75</v>
      </c>
      <c r="I84" s="37">
        <f t="shared" si="7"/>
        <v>57</v>
      </c>
      <c r="J84" s="38">
        <f t="shared" si="9"/>
        <v>44701</v>
      </c>
      <c r="K84" s="38">
        <f t="shared" si="3"/>
        <v>44732</v>
      </c>
      <c r="L84" s="39">
        <f t="shared" si="1"/>
        <v>0</v>
      </c>
      <c r="M84" s="40">
        <f t="shared" si="8"/>
        <v>0</v>
      </c>
      <c r="N84" s="40">
        <f t="shared" si="4"/>
        <v>0</v>
      </c>
      <c r="O84" s="40">
        <f t="shared" si="5"/>
        <v>0</v>
      </c>
      <c r="P84" s="40">
        <f t="shared" si="6"/>
        <v>0</v>
      </c>
    </row>
    <row r="85" spans="1:16" ht="12.75" customHeight="1" x14ac:dyDescent="0.2">
      <c r="A85" s="2"/>
      <c r="B85" s="2"/>
      <c r="C85" s="2"/>
      <c r="D85" s="3"/>
      <c r="E85" s="2"/>
      <c r="F85" s="2"/>
      <c r="G85" s="4"/>
      <c r="H85" s="36">
        <f t="shared" si="0"/>
        <v>4.833333333333333</v>
      </c>
      <c r="I85" s="37">
        <f t="shared" si="7"/>
        <v>58</v>
      </c>
      <c r="J85" s="38">
        <f t="shared" si="9"/>
        <v>44732</v>
      </c>
      <c r="K85" s="38">
        <f t="shared" si="3"/>
        <v>44762</v>
      </c>
      <c r="L85" s="39">
        <f t="shared" si="1"/>
        <v>0</v>
      </c>
      <c r="M85" s="40">
        <f t="shared" si="8"/>
        <v>0</v>
      </c>
      <c r="N85" s="40">
        <f t="shared" si="4"/>
        <v>0</v>
      </c>
      <c r="O85" s="40">
        <f t="shared" si="5"/>
        <v>0</v>
      </c>
      <c r="P85" s="40">
        <f t="shared" si="6"/>
        <v>0</v>
      </c>
    </row>
    <row r="86" spans="1:16" ht="12.75" customHeight="1" x14ac:dyDescent="0.2">
      <c r="A86" s="2"/>
      <c r="B86" s="2"/>
      <c r="C86" s="2"/>
      <c r="D86" s="3"/>
      <c r="E86" s="2"/>
      <c r="F86" s="2"/>
      <c r="G86" s="4"/>
      <c r="H86" s="36">
        <f t="shared" si="0"/>
        <v>4.916666666666667</v>
      </c>
      <c r="I86" s="37">
        <f t="shared" si="7"/>
        <v>59</v>
      </c>
      <c r="J86" s="38">
        <f t="shared" si="9"/>
        <v>44762</v>
      </c>
      <c r="K86" s="38">
        <f t="shared" si="3"/>
        <v>44793</v>
      </c>
      <c r="L86" s="39">
        <f t="shared" si="1"/>
        <v>0</v>
      </c>
      <c r="M86" s="40">
        <f t="shared" si="8"/>
        <v>0</v>
      </c>
      <c r="N86" s="40">
        <f t="shared" si="4"/>
        <v>0</v>
      </c>
      <c r="O86" s="40">
        <f t="shared" si="5"/>
        <v>0</v>
      </c>
      <c r="P86" s="40">
        <f t="shared" si="6"/>
        <v>0</v>
      </c>
    </row>
    <row r="87" spans="1:16" ht="12.75" customHeight="1" x14ac:dyDescent="0.2">
      <c r="A87" s="2"/>
      <c r="B87" s="2"/>
      <c r="C87" s="2"/>
      <c r="D87" s="3"/>
      <c r="E87" s="2"/>
      <c r="F87" s="2"/>
      <c r="G87" s="4"/>
      <c r="H87" s="36">
        <f t="shared" si="0"/>
        <v>5</v>
      </c>
      <c r="I87" s="37">
        <f t="shared" si="7"/>
        <v>60</v>
      </c>
      <c r="J87" s="38">
        <f t="shared" si="9"/>
        <v>44793</v>
      </c>
      <c r="K87" s="38">
        <f t="shared" si="3"/>
        <v>44824</v>
      </c>
      <c r="L87" s="39">
        <f t="shared" si="1"/>
        <v>0</v>
      </c>
      <c r="M87" s="40">
        <f>IF(I87&lt;&gt;"",P86,"")</f>
        <v>0</v>
      </c>
      <c r="N87" s="40">
        <f t="shared" si="4"/>
        <v>0</v>
      </c>
      <c r="O87" s="40">
        <f t="shared" si="5"/>
        <v>0</v>
      </c>
      <c r="P87" s="40">
        <f t="shared" si="6"/>
        <v>0</v>
      </c>
    </row>
    <row r="88" spans="1:16" ht="12.75" customHeight="1" x14ac:dyDescent="0.2">
      <c r="A88" s="2"/>
      <c r="B88" s="2"/>
      <c r="C88" s="2"/>
      <c r="D88" s="3"/>
      <c r="E88" s="2"/>
      <c r="F88" s="2"/>
      <c r="G88" s="4"/>
      <c r="H88" s="36">
        <f t="shared" si="0"/>
        <v>5.083333333333333</v>
      </c>
      <c r="I88" s="37">
        <f t="shared" si="7"/>
        <v>61</v>
      </c>
      <c r="J88" s="38">
        <f t="shared" si="9"/>
        <v>44824</v>
      </c>
      <c r="K88" s="33">
        <f t="shared" si="3"/>
        <v>44854</v>
      </c>
      <c r="L88" s="39">
        <f t="shared" si="1"/>
        <v>0</v>
      </c>
      <c r="M88" s="40">
        <f t="shared" ref="M88:M151" si="10">IF(I88&lt;&gt;"",P87,"")</f>
        <v>0</v>
      </c>
      <c r="N88" s="40">
        <f t="shared" si="4"/>
        <v>0</v>
      </c>
      <c r="O88" s="40">
        <f t="shared" si="5"/>
        <v>0</v>
      </c>
      <c r="P88" s="40">
        <f t="shared" si="6"/>
        <v>0</v>
      </c>
    </row>
    <row r="89" spans="1:16" ht="12.75" customHeight="1" x14ac:dyDescent="0.2">
      <c r="H89" s="52">
        <f t="shared" si="0"/>
        <v>5.166666666666667</v>
      </c>
      <c r="I89" s="37">
        <f t="shared" si="7"/>
        <v>62</v>
      </c>
      <c r="J89" s="38">
        <f t="shared" si="9"/>
        <v>44854</v>
      </c>
      <c r="K89" s="53">
        <f t="shared" si="3"/>
        <v>44885</v>
      </c>
      <c r="L89" s="39">
        <f t="shared" si="1"/>
        <v>0</v>
      </c>
      <c r="M89" s="40">
        <f t="shared" si="10"/>
        <v>0</v>
      </c>
      <c r="N89" s="40">
        <f t="shared" si="4"/>
        <v>0</v>
      </c>
      <c r="O89" s="40">
        <f t="shared" si="5"/>
        <v>0</v>
      </c>
      <c r="P89" s="40">
        <f t="shared" si="6"/>
        <v>0</v>
      </c>
    </row>
    <row r="90" spans="1:16" ht="12.75" customHeight="1" x14ac:dyDescent="0.2">
      <c r="H90" s="52">
        <f t="shared" si="0"/>
        <v>5.25</v>
      </c>
      <c r="I90" s="37">
        <f t="shared" si="7"/>
        <v>63</v>
      </c>
      <c r="J90" s="38">
        <f t="shared" si="9"/>
        <v>44885</v>
      </c>
      <c r="K90" s="53">
        <f t="shared" si="3"/>
        <v>44915</v>
      </c>
      <c r="L90" s="39">
        <f t="shared" si="1"/>
        <v>0</v>
      </c>
      <c r="M90" s="40">
        <f t="shared" si="10"/>
        <v>0</v>
      </c>
      <c r="N90" s="40">
        <f t="shared" si="4"/>
        <v>0</v>
      </c>
      <c r="O90" s="40">
        <f t="shared" si="5"/>
        <v>0</v>
      </c>
      <c r="P90" s="40">
        <f t="shared" si="6"/>
        <v>0</v>
      </c>
    </row>
    <row r="91" spans="1:16" ht="12.75" customHeight="1" x14ac:dyDescent="0.2">
      <c r="H91" s="52">
        <f t="shared" si="0"/>
        <v>5.333333333333333</v>
      </c>
      <c r="I91" s="37">
        <f t="shared" si="7"/>
        <v>64</v>
      </c>
      <c r="J91" s="38">
        <f t="shared" si="9"/>
        <v>44915</v>
      </c>
      <c r="K91" s="53">
        <f t="shared" si="3"/>
        <v>44946</v>
      </c>
      <c r="L91" s="39">
        <f t="shared" si="1"/>
        <v>0</v>
      </c>
      <c r="M91" s="40">
        <f t="shared" si="10"/>
        <v>0</v>
      </c>
      <c r="N91" s="40">
        <f t="shared" si="4"/>
        <v>0</v>
      </c>
      <c r="O91" s="40">
        <f t="shared" si="5"/>
        <v>0</v>
      </c>
      <c r="P91" s="40">
        <f t="shared" si="6"/>
        <v>0</v>
      </c>
    </row>
    <row r="92" spans="1:16" ht="12.75" customHeight="1" x14ac:dyDescent="0.2">
      <c r="H92" s="52">
        <f t="shared" ref="H92:H155" si="11">I92/12</f>
        <v>5.416666666666667</v>
      </c>
      <c r="I92" s="37">
        <f t="shared" si="7"/>
        <v>65</v>
      </c>
      <c r="J92" s="38">
        <f t="shared" si="9"/>
        <v>44946</v>
      </c>
      <c r="K92" s="53">
        <f t="shared" si="3"/>
        <v>44977</v>
      </c>
      <c r="L92" s="39">
        <f t="shared" ref="L92:L155" si="12">IF(M92&lt;=L91,M92+N92,IF($L$10="Montant",VLOOKUP(M92,$L$13:$M$21,2),IF($L$10="Pourcentage du solde",IF(M92*$P$12&lt;=$P$13,$P$13,M92*$P$12),IF(M92&lt;=$P$18*$P$17,M92+N92,$P$17*$P$18))))</f>
        <v>0</v>
      </c>
      <c r="M92" s="40">
        <f t="shared" si="10"/>
        <v>0</v>
      </c>
      <c r="N92" s="40">
        <f t="shared" si="4"/>
        <v>0</v>
      </c>
      <c r="O92" s="40">
        <f t="shared" si="5"/>
        <v>0</v>
      </c>
      <c r="P92" s="40">
        <f t="shared" si="6"/>
        <v>0</v>
      </c>
    </row>
    <row r="93" spans="1:16" ht="12.75" customHeight="1" x14ac:dyDescent="0.2">
      <c r="H93" s="52">
        <f t="shared" si="11"/>
        <v>5.5</v>
      </c>
      <c r="I93" s="37">
        <f t="shared" si="7"/>
        <v>66</v>
      </c>
      <c r="J93" s="38">
        <f t="shared" si="9"/>
        <v>44977</v>
      </c>
      <c r="K93" s="53">
        <f t="shared" ref="K93:K156" si="13">IF(J94="",0,J94)</f>
        <v>45005</v>
      </c>
      <c r="L93" s="39">
        <f t="shared" si="12"/>
        <v>0</v>
      </c>
      <c r="M93" s="40">
        <f t="shared" si="10"/>
        <v>0</v>
      </c>
      <c r="N93" s="40">
        <f t="shared" ref="N93:N156" si="14">IF(I93&lt;&gt;"",$N$24*M93,"")</f>
        <v>0</v>
      </c>
      <c r="O93" s="40">
        <f t="shared" ref="O93:O156" si="15">IF(I93&lt;&gt;"",L93-N93,"")</f>
        <v>0</v>
      </c>
      <c r="P93" s="40">
        <f t="shared" ref="P93:P156" si="16">IF(I93&lt;&gt;"",M93-O93,"")</f>
        <v>0</v>
      </c>
    </row>
    <row r="94" spans="1:16" ht="12.75" customHeight="1" x14ac:dyDescent="0.2">
      <c r="H94" s="52">
        <f t="shared" si="11"/>
        <v>5.583333333333333</v>
      </c>
      <c r="I94" s="37">
        <f t="shared" ref="I94:I157" si="17">I93+1</f>
        <v>67</v>
      </c>
      <c r="J94" s="38">
        <f t="shared" si="9"/>
        <v>45005</v>
      </c>
      <c r="K94" s="53">
        <f t="shared" si="13"/>
        <v>45036</v>
      </c>
      <c r="L94" s="39">
        <f t="shared" si="12"/>
        <v>0</v>
      </c>
      <c r="M94" s="40">
        <f t="shared" si="10"/>
        <v>0</v>
      </c>
      <c r="N94" s="40">
        <f t="shared" si="14"/>
        <v>0</v>
      </c>
      <c r="O94" s="40">
        <f t="shared" si="15"/>
        <v>0</v>
      </c>
      <c r="P94" s="40">
        <f t="shared" si="16"/>
        <v>0</v>
      </c>
    </row>
    <row r="95" spans="1:16" ht="12.75" customHeight="1" x14ac:dyDescent="0.2">
      <c r="H95" s="52">
        <f t="shared" si="11"/>
        <v>5.666666666666667</v>
      </c>
      <c r="I95" s="37">
        <f t="shared" si="17"/>
        <v>68</v>
      </c>
      <c r="J95" s="38">
        <f t="shared" si="9"/>
        <v>45036</v>
      </c>
      <c r="K95" s="53">
        <f t="shared" si="13"/>
        <v>45066</v>
      </c>
      <c r="L95" s="39">
        <f t="shared" si="12"/>
        <v>0</v>
      </c>
      <c r="M95" s="40">
        <f t="shared" si="10"/>
        <v>0</v>
      </c>
      <c r="N95" s="40">
        <f t="shared" si="14"/>
        <v>0</v>
      </c>
      <c r="O95" s="40">
        <f t="shared" si="15"/>
        <v>0</v>
      </c>
      <c r="P95" s="40">
        <f t="shared" si="16"/>
        <v>0</v>
      </c>
    </row>
    <row r="96" spans="1:16" ht="12.75" customHeight="1" x14ac:dyDescent="0.2">
      <c r="H96" s="52">
        <f t="shared" si="11"/>
        <v>5.75</v>
      </c>
      <c r="I96" s="37">
        <f t="shared" si="17"/>
        <v>69</v>
      </c>
      <c r="J96" s="38">
        <f t="shared" si="9"/>
        <v>45066</v>
      </c>
      <c r="K96" s="53">
        <f t="shared" si="13"/>
        <v>45097</v>
      </c>
      <c r="L96" s="39">
        <f t="shared" si="12"/>
        <v>0</v>
      </c>
      <c r="M96" s="40">
        <f t="shared" si="10"/>
        <v>0</v>
      </c>
      <c r="N96" s="40">
        <f t="shared" si="14"/>
        <v>0</v>
      </c>
      <c r="O96" s="40">
        <f t="shared" si="15"/>
        <v>0</v>
      </c>
      <c r="P96" s="40">
        <f t="shared" si="16"/>
        <v>0</v>
      </c>
    </row>
    <row r="97" spans="8:16" ht="12.75" customHeight="1" x14ac:dyDescent="0.2">
      <c r="H97" s="52">
        <f t="shared" si="11"/>
        <v>5.833333333333333</v>
      </c>
      <c r="I97" s="37">
        <f t="shared" si="17"/>
        <v>70</v>
      </c>
      <c r="J97" s="38">
        <f t="shared" si="9"/>
        <v>45097</v>
      </c>
      <c r="K97" s="53">
        <f t="shared" si="13"/>
        <v>45127</v>
      </c>
      <c r="L97" s="39">
        <f t="shared" si="12"/>
        <v>0</v>
      </c>
      <c r="M97" s="40">
        <f t="shared" si="10"/>
        <v>0</v>
      </c>
      <c r="N97" s="40">
        <f t="shared" si="14"/>
        <v>0</v>
      </c>
      <c r="O97" s="40">
        <f t="shared" si="15"/>
        <v>0</v>
      </c>
      <c r="P97" s="40">
        <f t="shared" si="16"/>
        <v>0</v>
      </c>
    </row>
    <row r="98" spans="8:16" ht="12.75" customHeight="1" x14ac:dyDescent="0.2">
      <c r="H98" s="52">
        <f t="shared" si="11"/>
        <v>5.916666666666667</v>
      </c>
      <c r="I98" s="37">
        <f t="shared" si="17"/>
        <v>71</v>
      </c>
      <c r="J98" s="38">
        <f t="shared" si="9"/>
        <v>45127</v>
      </c>
      <c r="K98" s="53">
        <f t="shared" si="13"/>
        <v>45158</v>
      </c>
      <c r="L98" s="39">
        <f t="shared" si="12"/>
        <v>0</v>
      </c>
      <c r="M98" s="40">
        <f t="shared" si="10"/>
        <v>0</v>
      </c>
      <c r="N98" s="40">
        <f t="shared" si="14"/>
        <v>0</v>
      </c>
      <c r="O98" s="40">
        <f t="shared" si="15"/>
        <v>0</v>
      </c>
      <c r="P98" s="40">
        <f t="shared" si="16"/>
        <v>0</v>
      </c>
    </row>
    <row r="99" spans="8:16" ht="12.75" customHeight="1" x14ac:dyDescent="0.2">
      <c r="H99" s="52">
        <f t="shared" si="11"/>
        <v>6</v>
      </c>
      <c r="I99" s="37">
        <f t="shared" si="17"/>
        <v>72</v>
      </c>
      <c r="J99" s="38">
        <f t="shared" si="9"/>
        <v>45158</v>
      </c>
      <c r="K99" s="53">
        <f t="shared" si="13"/>
        <v>45189</v>
      </c>
      <c r="L99" s="39">
        <f t="shared" si="12"/>
        <v>0</v>
      </c>
      <c r="M99" s="40">
        <f t="shared" si="10"/>
        <v>0</v>
      </c>
      <c r="N99" s="40">
        <f t="shared" si="14"/>
        <v>0</v>
      </c>
      <c r="O99" s="40">
        <f t="shared" si="15"/>
        <v>0</v>
      </c>
      <c r="P99" s="40">
        <f t="shared" si="16"/>
        <v>0</v>
      </c>
    </row>
    <row r="100" spans="8:16" ht="12.75" customHeight="1" x14ac:dyDescent="0.2">
      <c r="H100" s="52">
        <f t="shared" si="11"/>
        <v>6.083333333333333</v>
      </c>
      <c r="I100" s="37">
        <f t="shared" si="17"/>
        <v>73</v>
      </c>
      <c r="J100" s="38">
        <f t="shared" si="9"/>
        <v>45189</v>
      </c>
      <c r="K100" s="53">
        <f t="shared" si="13"/>
        <v>45219</v>
      </c>
      <c r="L100" s="39">
        <f t="shared" si="12"/>
        <v>0</v>
      </c>
      <c r="M100" s="40">
        <f t="shared" si="10"/>
        <v>0</v>
      </c>
      <c r="N100" s="40">
        <f t="shared" si="14"/>
        <v>0</v>
      </c>
      <c r="O100" s="40">
        <f t="shared" si="15"/>
        <v>0</v>
      </c>
      <c r="P100" s="40">
        <f t="shared" si="16"/>
        <v>0</v>
      </c>
    </row>
    <row r="101" spans="8:16" ht="12.75" customHeight="1" x14ac:dyDescent="0.2">
      <c r="H101" s="52">
        <f t="shared" si="11"/>
        <v>6.166666666666667</v>
      </c>
      <c r="I101" s="37">
        <f t="shared" si="17"/>
        <v>74</v>
      </c>
      <c r="J101" s="38">
        <f t="shared" si="9"/>
        <v>45219</v>
      </c>
      <c r="K101" s="53">
        <f t="shared" si="13"/>
        <v>45250</v>
      </c>
      <c r="L101" s="39">
        <f t="shared" si="12"/>
        <v>0</v>
      </c>
      <c r="M101" s="40">
        <f t="shared" si="10"/>
        <v>0</v>
      </c>
      <c r="N101" s="40">
        <f t="shared" si="14"/>
        <v>0</v>
      </c>
      <c r="O101" s="40">
        <f t="shared" si="15"/>
        <v>0</v>
      </c>
      <c r="P101" s="40">
        <f t="shared" si="16"/>
        <v>0</v>
      </c>
    </row>
    <row r="102" spans="8:16" ht="12.75" customHeight="1" x14ac:dyDescent="0.2">
      <c r="H102" s="52">
        <f t="shared" si="11"/>
        <v>6.25</v>
      </c>
      <c r="I102" s="37">
        <f t="shared" si="17"/>
        <v>75</v>
      </c>
      <c r="J102" s="38">
        <f t="shared" si="9"/>
        <v>45250</v>
      </c>
      <c r="K102" s="53">
        <f t="shared" si="13"/>
        <v>45280</v>
      </c>
      <c r="L102" s="39">
        <f t="shared" si="12"/>
        <v>0</v>
      </c>
      <c r="M102" s="40">
        <f t="shared" si="10"/>
        <v>0</v>
      </c>
      <c r="N102" s="40">
        <f t="shared" si="14"/>
        <v>0</v>
      </c>
      <c r="O102" s="40">
        <f t="shared" si="15"/>
        <v>0</v>
      </c>
      <c r="P102" s="40">
        <f t="shared" si="16"/>
        <v>0</v>
      </c>
    </row>
    <row r="103" spans="8:16" ht="12.75" customHeight="1" x14ac:dyDescent="0.2">
      <c r="H103" s="52">
        <f t="shared" si="11"/>
        <v>6.333333333333333</v>
      </c>
      <c r="I103" s="37">
        <f t="shared" si="17"/>
        <v>76</v>
      </c>
      <c r="J103" s="38">
        <f t="shared" si="9"/>
        <v>45280</v>
      </c>
      <c r="K103" s="53">
        <f t="shared" si="13"/>
        <v>45311</v>
      </c>
      <c r="L103" s="39">
        <f t="shared" si="12"/>
        <v>0</v>
      </c>
      <c r="M103" s="40">
        <f t="shared" si="10"/>
        <v>0</v>
      </c>
      <c r="N103" s="40">
        <f t="shared" si="14"/>
        <v>0</v>
      </c>
      <c r="O103" s="40">
        <f t="shared" si="15"/>
        <v>0</v>
      </c>
      <c r="P103" s="40">
        <f t="shared" si="16"/>
        <v>0</v>
      </c>
    </row>
    <row r="104" spans="8:16" ht="12.75" customHeight="1" x14ac:dyDescent="0.2">
      <c r="H104" s="52">
        <f t="shared" si="11"/>
        <v>6.416666666666667</v>
      </c>
      <c r="I104" s="37">
        <f t="shared" si="17"/>
        <v>77</v>
      </c>
      <c r="J104" s="38">
        <f t="shared" si="9"/>
        <v>45311</v>
      </c>
      <c r="K104" s="53">
        <f t="shared" si="13"/>
        <v>45342</v>
      </c>
      <c r="L104" s="39">
        <f t="shared" si="12"/>
        <v>0</v>
      </c>
      <c r="M104" s="40">
        <f t="shared" si="10"/>
        <v>0</v>
      </c>
      <c r="N104" s="40">
        <f t="shared" si="14"/>
        <v>0</v>
      </c>
      <c r="O104" s="40">
        <f t="shared" si="15"/>
        <v>0</v>
      </c>
      <c r="P104" s="40">
        <f t="shared" si="16"/>
        <v>0</v>
      </c>
    </row>
    <row r="105" spans="8:16" ht="12.75" customHeight="1" x14ac:dyDescent="0.2">
      <c r="H105" s="52">
        <f t="shared" si="11"/>
        <v>6.5</v>
      </c>
      <c r="I105" s="37">
        <f t="shared" si="17"/>
        <v>78</v>
      </c>
      <c r="J105" s="38">
        <f t="shared" si="9"/>
        <v>45342</v>
      </c>
      <c r="K105" s="53">
        <f t="shared" si="13"/>
        <v>45371</v>
      </c>
      <c r="L105" s="39">
        <f t="shared" si="12"/>
        <v>0</v>
      </c>
      <c r="M105" s="40">
        <f t="shared" si="10"/>
        <v>0</v>
      </c>
      <c r="N105" s="40">
        <f t="shared" si="14"/>
        <v>0</v>
      </c>
      <c r="O105" s="40">
        <f t="shared" si="15"/>
        <v>0</v>
      </c>
      <c r="P105" s="40">
        <f t="shared" si="16"/>
        <v>0</v>
      </c>
    </row>
    <row r="106" spans="8:16" ht="12.75" customHeight="1" x14ac:dyDescent="0.2">
      <c r="H106" s="52">
        <f t="shared" si="11"/>
        <v>6.583333333333333</v>
      </c>
      <c r="I106" s="37">
        <f t="shared" si="17"/>
        <v>79</v>
      </c>
      <c r="J106" s="38">
        <f t="shared" si="9"/>
        <v>45371</v>
      </c>
      <c r="K106" s="53">
        <f t="shared" si="13"/>
        <v>45402</v>
      </c>
      <c r="L106" s="39">
        <f t="shared" si="12"/>
        <v>0</v>
      </c>
      <c r="M106" s="40">
        <f t="shared" si="10"/>
        <v>0</v>
      </c>
      <c r="N106" s="40">
        <f t="shared" si="14"/>
        <v>0</v>
      </c>
      <c r="O106" s="40">
        <f t="shared" si="15"/>
        <v>0</v>
      </c>
      <c r="P106" s="40">
        <f t="shared" si="16"/>
        <v>0</v>
      </c>
    </row>
    <row r="107" spans="8:16" ht="12.75" customHeight="1" x14ac:dyDescent="0.2">
      <c r="H107" s="52">
        <f t="shared" si="11"/>
        <v>6.666666666666667</v>
      </c>
      <c r="I107" s="37">
        <f t="shared" si="17"/>
        <v>80</v>
      </c>
      <c r="J107" s="38">
        <f t="shared" si="9"/>
        <v>45402</v>
      </c>
      <c r="K107" s="53">
        <f t="shared" si="13"/>
        <v>45432</v>
      </c>
      <c r="L107" s="39">
        <f t="shared" si="12"/>
        <v>0</v>
      </c>
      <c r="M107" s="40">
        <f t="shared" si="10"/>
        <v>0</v>
      </c>
      <c r="N107" s="40">
        <f t="shared" si="14"/>
        <v>0</v>
      </c>
      <c r="O107" s="40">
        <f t="shared" si="15"/>
        <v>0</v>
      </c>
      <c r="P107" s="40">
        <f t="shared" si="16"/>
        <v>0</v>
      </c>
    </row>
    <row r="108" spans="8:16" ht="12.75" customHeight="1" x14ac:dyDescent="0.2">
      <c r="H108" s="52">
        <f t="shared" si="11"/>
        <v>6.75</v>
      </c>
      <c r="I108" s="37">
        <f t="shared" si="17"/>
        <v>81</v>
      </c>
      <c r="J108" s="38">
        <f t="shared" si="9"/>
        <v>45432</v>
      </c>
      <c r="K108" s="53">
        <f t="shared" si="13"/>
        <v>45463</v>
      </c>
      <c r="L108" s="39">
        <f t="shared" si="12"/>
        <v>0</v>
      </c>
      <c r="M108" s="40">
        <f t="shared" si="10"/>
        <v>0</v>
      </c>
      <c r="N108" s="40">
        <f t="shared" si="14"/>
        <v>0</v>
      </c>
      <c r="O108" s="40">
        <f t="shared" si="15"/>
        <v>0</v>
      </c>
      <c r="P108" s="40">
        <f t="shared" si="16"/>
        <v>0</v>
      </c>
    </row>
    <row r="109" spans="8:16" ht="12.75" customHeight="1" x14ac:dyDescent="0.2">
      <c r="H109" s="52">
        <f t="shared" si="11"/>
        <v>6.833333333333333</v>
      </c>
      <c r="I109" s="37">
        <f t="shared" si="17"/>
        <v>82</v>
      </c>
      <c r="J109" s="38">
        <f t="shared" si="9"/>
        <v>45463</v>
      </c>
      <c r="K109" s="53">
        <f t="shared" si="13"/>
        <v>45493</v>
      </c>
      <c r="L109" s="39">
        <f t="shared" si="12"/>
        <v>0</v>
      </c>
      <c r="M109" s="40">
        <f t="shared" si="10"/>
        <v>0</v>
      </c>
      <c r="N109" s="40">
        <f t="shared" si="14"/>
        <v>0</v>
      </c>
      <c r="O109" s="40">
        <f t="shared" si="15"/>
        <v>0</v>
      </c>
      <c r="P109" s="40">
        <f t="shared" si="16"/>
        <v>0</v>
      </c>
    </row>
    <row r="110" spans="8:16" ht="12.75" customHeight="1" x14ac:dyDescent="0.2">
      <c r="H110" s="52">
        <f t="shared" si="11"/>
        <v>6.916666666666667</v>
      </c>
      <c r="I110" s="37">
        <f t="shared" si="17"/>
        <v>83</v>
      </c>
      <c r="J110" s="38">
        <f t="shared" si="9"/>
        <v>45493</v>
      </c>
      <c r="K110" s="53">
        <f t="shared" si="13"/>
        <v>45524</v>
      </c>
      <c r="L110" s="39">
        <f t="shared" si="12"/>
        <v>0</v>
      </c>
      <c r="M110" s="40">
        <f t="shared" si="10"/>
        <v>0</v>
      </c>
      <c r="N110" s="40">
        <f t="shared" si="14"/>
        <v>0</v>
      </c>
      <c r="O110" s="40">
        <f t="shared" si="15"/>
        <v>0</v>
      </c>
      <c r="P110" s="40">
        <f t="shared" si="16"/>
        <v>0</v>
      </c>
    </row>
    <row r="111" spans="8:16" ht="12.75" customHeight="1" x14ac:dyDescent="0.2">
      <c r="H111" s="52">
        <f t="shared" si="11"/>
        <v>7</v>
      </c>
      <c r="I111" s="37">
        <f t="shared" si="17"/>
        <v>84</v>
      </c>
      <c r="J111" s="38">
        <f t="shared" si="9"/>
        <v>45524</v>
      </c>
      <c r="K111" s="53">
        <f t="shared" si="13"/>
        <v>45555</v>
      </c>
      <c r="L111" s="39">
        <f t="shared" si="12"/>
        <v>0</v>
      </c>
      <c r="M111" s="40">
        <f t="shared" si="10"/>
        <v>0</v>
      </c>
      <c r="N111" s="40">
        <f t="shared" si="14"/>
        <v>0</v>
      </c>
      <c r="O111" s="40">
        <f t="shared" si="15"/>
        <v>0</v>
      </c>
      <c r="P111" s="40">
        <f t="shared" si="16"/>
        <v>0</v>
      </c>
    </row>
    <row r="112" spans="8:16" ht="12.75" customHeight="1" x14ac:dyDescent="0.2">
      <c r="H112" s="52">
        <f t="shared" si="11"/>
        <v>7.083333333333333</v>
      </c>
      <c r="I112" s="37">
        <f t="shared" si="17"/>
        <v>85</v>
      </c>
      <c r="J112" s="38">
        <f t="shared" si="9"/>
        <v>45555</v>
      </c>
      <c r="K112" s="53">
        <f t="shared" si="13"/>
        <v>45585</v>
      </c>
      <c r="L112" s="39">
        <f t="shared" si="12"/>
        <v>0</v>
      </c>
      <c r="M112" s="40">
        <f t="shared" si="10"/>
        <v>0</v>
      </c>
      <c r="N112" s="40">
        <f t="shared" si="14"/>
        <v>0</v>
      </c>
      <c r="O112" s="40">
        <f t="shared" si="15"/>
        <v>0</v>
      </c>
      <c r="P112" s="40">
        <f t="shared" si="16"/>
        <v>0</v>
      </c>
    </row>
    <row r="113" spans="8:16" ht="12.75" customHeight="1" x14ac:dyDescent="0.2">
      <c r="H113" s="52">
        <f t="shared" si="11"/>
        <v>7.166666666666667</v>
      </c>
      <c r="I113" s="37">
        <f t="shared" si="17"/>
        <v>86</v>
      </c>
      <c r="J113" s="38">
        <f t="shared" si="9"/>
        <v>45585</v>
      </c>
      <c r="K113" s="53">
        <f t="shared" si="13"/>
        <v>45616</v>
      </c>
      <c r="L113" s="39">
        <f t="shared" si="12"/>
        <v>0</v>
      </c>
      <c r="M113" s="40">
        <f t="shared" si="10"/>
        <v>0</v>
      </c>
      <c r="N113" s="40">
        <f t="shared" si="14"/>
        <v>0</v>
      </c>
      <c r="O113" s="40">
        <f t="shared" si="15"/>
        <v>0</v>
      </c>
      <c r="P113" s="40">
        <f t="shared" si="16"/>
        <v>0</v>
      </c>
    </row>
    <row r="114" spans="8:16" ht="12.75" customHeight="1" x14ac:dyDescent="0.2">
      <c r="H114" s="52">
        <f t="shared" si="11"/>
        <v>7.25</v>
      </c>
      <c r="I114" s="37">
        <f t="shared" si="17"/>
        <v>87</v>
      </c>
      <c r="J114" s="38">
        <f t="shared" si="9"/>
        <v>45616</v>
      </c>
      <c r="K114" s="53">
        <f t="shared" si="13"/>
        <v>45646</v>
      </c>
      <c r="L114" s="39">
        <f t="shared" si="12"/>
        <v>0</v>
      </c>
      <c r="M114" s="40">
        <f t="shared" si="10"/>
        <v>0</v>
      </c>
      <c r="N114" s="40">
        <f t="shared" si="14"/>
        <v>0</v>
      </c>
      <c r="O114" s="40">
        <f t="shared" si="15"/>
        <v>0</v>
      </c>
      <c r="P114" s="40">
        <f t="shared" si="16"/>
        <v>0</v>
      </c>
    </row>
    <row r="115" spans="8:16" ht="12.75" customHeight="1" x14ac:dyDescent="0.2">
      <c r="H115" s="52">
        <f t="shared" si="11"/>
        <v>7.333333333333333</v>
      </c>
      <c r="I115" s="37">
        <f t="shared" si="17"/>
        <v>88</v>
      </c>
      <c r="J115" s="38">
        <f t="shared" si="9"/>
        <v>45646</v>
      </c>
      <c r="K115" s="53">
        <f t="shared" si="13"/>
        <v>45677</v>
      </c>
      <c r="L115" s="39">
        <f t="shared" si="12"/>
        <v>0</v>
      </c>
      <c r="M115" s="40">
        <f t="shared" si="10"/>
        <v>0</v>
      </c>
      <c r="N115" s="40">
        <f t="shared" si="14"/>
        <v>0</v>
      </c>
      <c r="O115" s="40">
        <f t="shared" si="15"/>
        <v>0</v>
      </c>
      <c r="P115" s="40">
        <f t="shared" si="16"/>
        <v>0</v>
      </c>
    </row>
    <row r="116" spans="8:16" ht="12.75" customHeight="1" x14ac:dyDescent="0.2">
      <c r="H116" s="52">
        <f t="shared" si="11"/>
        <v>7.416666666666667</v>
      </c>
      <c r="I116" s="37">
        <f t="shared" si="17"/>
        <v>89</v>
      </c>
      <c r="J116" s="38">
        <f t="shared" si="9"/>
        <v>45677</v>
      </c>
      <c r="K116" s="53">
        <f t="shared" si="13"/>
        <v>45708</v>
      </c>
      <c r="L116" s="39">
        <f t="shared" si="12"/>
        <v>0</v>
      </c>
      <c r="M116" s="40">
        <f t="shared" si="10"/>
        <v>0</v>
      </c>
      <c r="N116" s="40">
        <f t="shared" si="14"/>
        <v>0</v>
      </c>
      <c r="O116" s="40">
        <f t="shared" si="15"/>
        <v>0</v>
      </c>
      <c r="P116" s="40">
        <f t="shared" si="16"/>
        <v>0</v>
      </c>
    </row>
    <row r="117" spans="8:16" ht="12.75" customHeight="1" x14ac:dyDescent="0.2">
      <c r="H117" s="52">
        <f t="shared" si="11"/>
        <v>7.5</v>
      </c>
      <c r="I117" s="37">
        <f t="shared" si="17"/>
        <v>90</v>
      </c>
      <c r="J117" s="38">
        <f t="shared" si="9"/>
        <v>45708</v>
      </c>
      <c r="K117" s="53">
        <f t="shared" si="13"/>
        <v>45736</v>
      </c>
      <c r="L117" s="39">
        <f t="shared" si="12"/>
        <v>0</v>
      </c>
      <c r="M117" s="40">
        <f t="shared" si="10"/>
        <v>0</v>
      </c>
      <c r="N117" s="40">
        <f t="shared" si="14"/>
        <v>0</v>
      </c>
      <c r="O117" s="40">
        <f t="shared" si="15"/>
        <v>0</v>
      </c>
      <c r="P117" s="40">
        <f t="shared" si="16"/>
        <v>0</v>
      </c>
    </row>
    <row r="118" spans="8:16" ht="12.75" customHeight="1" x14ac:dyDescent="0.2">
      <c r="H118" s="52">
        <f t="shared" si="11"/>
        <v>7.583333333333333</v>
      </c>
      <c r="I118" s="37">
        <f t="shared" si="17"/>
        <v>91</v>
      </c>
      <c r="J118" s="38">
        <f t="shared" si="9"/>
        <v>45736</v>
      </c>
      <c r="K118" s="53">
        <f t="shared" si="13"/>
        <v>45767</v>
      </c>
      <c r="L118" s="39">
        <f t="shared" si="12"/>
        <v>0</v>
      </c>
      <c r="M118" s="40">
        <f t="shared" si="10"/>
        <v>0</v>
      </c>
      <c r="N118" s="40">
        <f t="shared" si="14"/>
        <v>0</v>
      </c>
      <c r="O118" s="40">
        <f t="shared" si="15"/>
        <v>0</v>
      </c>
      <c r="P118" s="40">
        <f t="shared" si="16"/>
        <v>0</v>
      </c>
    </row>
    <row r="119" spans="8:16" ht="12.75" customHeight="1" x14ac:dyDescent="0.2">
      <c r="H119" s="52">
        <f t="shared" si="11"/>
        <v>7.666666666666667</v>
      </c>
      <c r="I119" s="37">
        <f t="shared" si="17"/>
        <v>92</v>
      </c>
      <c r="J119" s="38">
        <f t="shared" si="9"/>
        <v>45767</v>
      </c>
      <c r="K119" s="53">
        <f t="shared" si="13"/>
        <v>45797</v>
      </c>
      <c r="L119" s="39">
        <f t="shared" si="12"/>
        <v>0</v>
      </c>
      <c r="M119" s="40">
        <f t="shared" si="10"/>
        <v>0</v>
      </c>
      <c r="N119" s="40">
        <f t="shared" si="14"/>
        <v>0</v>
      </c>
      <c r="O119" s="40">
        <f t="shared" si="15"/>
        <v>0</v>
      </c>
      <c r="P119" s="40">
        <f t="shared" si="16"/>
        <v>0</v>
      </c>
    </row>
    <row r="120" spans="8:16" ht="12.75" customHeight="1" x14ac:dyDescent="0.2">
      <c r="H120" s="52">
        <f t="shared" si="11"/>
        <v>7.75</v>
      </c>
      <c r="I120" s="37">
        <f t="shared" si="17"/>
        <v>93</v>
      </c>
      <c r="J120" s="38">
        <f t="shared" si="9"/>
        <v>45797</v>
      </c>
      <c r="K120" s="53">
        <f t="shared" si="13"/>
        <v>45828</v>
      </c>
      <c r="L120" s="39">
        <f t="shared" si="12"/>
        <v>0</v>
      </c>
      <c r="M120" s="40">
        <f t="shared" si="10"/>
        <v>0</v>
      </c>
      <c r="N120" s="40">
        <f t="shared" si="14"/>
        <v>0</v>
      </c>
      <c r="O120" s="40">
        <f t="shared" si="15"/>
        <v>0</v>
      </c>
      <c r="P120" s="40">
        <f t="shared" si="16"/>
        <v>0</v>
      </c>
    </row>
    <row r="121" spans="8:16" ht="12.75" customHeight="1" x14ac:dyDescent="0.2">
      <c r="H121" s="52">
        <f t="shared" si="11"/>
        <v>7.833333333333333</v>
      </c>
      <c r="I121" s="37">
        <f t="shared" si="17"/>
        <v>94</v>
      </c>
      <c r="J121" s="38">
        <f t="shared" si="9"/>
        <v>45828</v>
      </c>
      <c r="K121" s="53">
        <f t="shared" si="13"/>
        <v>45858</v>
      </c>
      <c r="L121" s="39">
        <f t="shared" si="12"/>
        <v>0</v>
      </c>
      <c r="M121" s="40">
        <f t="shared" si="10"/>
        <v>0</v>
      </c>
      <c r="N121" s="40">
        <f t="shared" si="14"/>
        <v>0</v>
      </c>
      <c r="O121" s="40">
        <f t="shared" si="15"/>
        <v>0</v>
      </c>
      <c r="P121" s="40">
        <f t="shared" si="16"/>
        <v>0</v>
      </c>
    </row>
    <row r="122" spans="8:16" ht="12.75" customHeight="1" x14ac:dyDescent="0.2">
      <c r="H122" s="52">
        <f t="shared" si="11"/>
        <v>7.916666666666667</v>
      </c>
      <c r="I122" s="37">
        <f t="shared" si="17"/>
        <v>95</v>
      </c>
      <c r="J122" s="38">
        <f t="shared" si="9"/>
        <v>45858</v>
      </c>
      <c r="K122" s="53">
        <f t="shared" si="13"/>
        <v>45889</v>
      </c>
      <c r="L122" s="39">
        <f t="shared" si="12"/>
        <v>0</v>
      </c>
      <c r="M122" s="40">
        <f t="shared" si="10"/>
        <v>0</v>
      </c>
      <c r="N122" s="40">
        <f t="shared" si="14"/>
        <v>0</v>
      </c>
      <c r="O122" s="40">
        <f t="shared" si="15"/>
        <v>0</v>
      </c>
      <c r="P122" s="40">
        <f t="shared" si="16"/>
        <v>0</v>
      </c>
    </row>
    <row r="123" spans="8:16" ht="12.75" customHeight="1" x14ac:dyDescent="0.2">
      <c r="H123" s="52">
        <f t="shared" si="11"/>
        <v>8</v>
      </c>
      <c r="I123" s="37">
        <f t="shared" si="17"/>
        <v>96</v>
      </c>
      <c r="J123" s="38">
        <f t="shared" si="9"/>
        <v>45889</v>
      </c>
      <c r="K123" s="53">
        <f t="shared" si="13"/>
        <v>45920</v>
      </c>
      <c r="L123" s="39">
        <f t="shared" si="12"/>
        <v>0</v>
      </c>
      <c r="M123" s="40">
        <f t="shared" si="10"/>
        <v>0</v>
      </c>
      <c r="N123" s="40">
        <f t="shared" si="14"/>
        <v>0</v>
      </c>
      <c r="O123" s="40">
        <f t="shared" si="15"/>
        <v>0</v>
      </c>
      <c r="P123" s="40">
        <f t="shared" si="16"/>
        <v>0</v>
      </c>
    </row>
    <row r="124" spans="8:16" ht="12.75" customHeight="1" x14ac:dyDescent="0.2">
      <c r="H124" s="52">
        <f t="shared" si="11"/>
        <v>8.0833333333333339</v>
      </c>
      <c r="I124" s="37">
        <f t="shared" si="17"/>
        <v>97</v>
      </c>
      <c r="J124" s="38">
        <f t="shared" si="9"/>
        <v>45920</v>
      </c>
      <c r="K124" s="53">
        <f t="shared" si="13"/>
        <v>45950</v>
      </c>
      <c r="L124" s="39">
        <f t="shared" si="12"/>
        <v>0</v>
      </c>
      <c r="M124" s="40">
        <f t="shared" si="10"/>
        <v>0</v>
      </c>
      <c r="N124" s="40">
        <f t="shared" si="14"/>
        <v>0</v>
      </c>
      <c r="O124" s="40">
        <f t="shared" si="15"/>
        <v>0</v>
      </c>
      <c r="P124" s="40">
        <f t="shared" si="16"/>
        <v>0</v>
      </c>
    </row>
    <row r="125" spans="8:16" ht="12.75" customHeight="1" x14ac:dyDescent="0.2">
      <c r="H125" s="52">
        <f t="shared" si="11"/>
        <v>8.1666666666666661</v>
      </c>
      <c r="I125" s="37">
        <f t="shared" si="17"/>
        <v>98</v>
      </c>
      <c r="J125" s="38">
        <f t="shared" si="9"/>
        <v>45950</v>
      </c>
      <c r="K125" s="53">
        <f t="shared" si="13"/>
        <v>45981</v>
      </c>
      <c r="L125" s="39">
        <f t="shared" si="12"/>
        <v>0</v>
      </c>
      <c r="M125" s="40">
        <f t="shared" si="10"/>
        <v>0</v>
      </c>
      <c r="N125" s="40">
        <f t="shared" si="14"/>
        <v>0</v>
      </c>
      <c r="O125" s="40">
        <f t="shared" si="15"/>
        <v>0</v>
      </c>
      <c r="P125" s="40">
        <f t="shared" si="16"/>
        <v>0</v>
      </c>
    </row>
    <row r="126" spans="8:16" ht="12.75" customHeight="1" x14ac:dyDescent="0.2">
      <c r="H126" s="52">
        <f t="shared" si="11"/>
        <v>8.25</v>
      </c>
      <c r="I126" s="37">
        <f t="shared" si="17"/>
        <v>99</v>
      </c>
      <c r="J126" s="38">
        <f t="shared" si="9"/>
        <v>45981</v>
      </c>
      <c r="K126" s="53">
        <f t="shared" si="13"/>
        <v>46011</v>
      </c>
      <c r="L126" s="39">
        <f t="shared" si="12"/>
        <v>0</v>
      </c>
      <c r="M126" s="40">
        <f t="shared" si="10"/>
        <v>0</v>
      </c>
      <c r="N126" s="40">
        <f t="shared" si="14"/>
        <v>0</v>
      </c>
      <c r="O126" s="40">
        <f t="shared" si="15"/>
        <v>0</v>
      </c>
      <c r="P126" s="40">
        <f t="shared" si="16"/>
        <v>0</v>
      </c>
    </row>
    <row r="127" spans="8:16" ht="12.75" customHeight="1" x14ac:dyDescent="0.2">
      <c r="H127" s="52">
        <f t="shared" si="11"/>
        <v>8.3333333333333339</v>
      </c>
      <c r="I127" s="37">
        <f t="shared" si="17"/>
        <v>100</v>
      </c>
      <c r="J127" s="38">
        <f t="shared" si="9"/>
        <v>46011</v>
      </c>
      <c r="K127" s="53">
        <f t="shared" si="13"/>
        <v>46042</v>
      </c>
      <c r="L127" s="39">
        <f t="shared" si="12"/>
        <v>0</v>
      </c>
      <c r="M127" s="40">
        <f t="shared" si="10"/>
        <v>0</v>
      </c>
      <c r="N127" s="40">
        <f t="shared" si="14"/>
        <v>0</v>
      </c>
      <c r="O127" s="40">
        <f t="shared" si="15"/>
        <v>0</v>
      </c>
      <c r="P127" s="40">
        <f t="shared" si="16"/>
        <v>0</v>
      </c>
    </row>
    <row r="128" spans="8:16" ht="12.75" customHeight="1" x14ac:dyDescent="0.2">
      <c r="H128" s="52">
        <f t="shared" si="11"/>
        <v>8.4166666666666661</v>
      </c>
      <c r="I128" s="37">
        <f t="shared" si="17"/>
        <v>101</v>
      </c>
      <c r="J128" s="38">
        <f t="shared" si="9"/>
        <v>46042</v>
      </c>
      <c r="K128" s="53">
        <f t="shared" si="13"/>
        <v>46073</v>
      </c>
      <c r="L128" s="39">
        <f t="shared" si="12"/>
        <v>0</v>
      </c>
      <c r="M128" s="40">
        <f t="shared" si="10"/>
        <v>0</v>
      </c>
      <c r="N128" s="40">
        <f t="shared" si="14"/>
        <v>0</v>
      </c>
      <c r="O128" s="40">
        <f t="shared" si="15"/>
        <v>0</v>
      </c>
      <c r="P128" s="40">
        <f t="shared" si="16"/>
        <v>0</v>
      </c>
    </row>
    <row r="129" spans="8:16" ht="12.75" customHeight="1" x14ac:dyDescent="0.2">
      <c r="H129" s="52">
        <f t="shared" si="11"/>
        <v>8.5</v>
      </c>
      <c r="I129" s="37">
        <f t="shared" si="17"/>
        <v>102</v>
      </c>
      <c r="J129" s="38">
        <f t="shared" si="9"/>
        <v>46073</v>
      </c>
      <c r="K129" s="53">
        <f t="shared" si="13"/>
        <v>46101</v>
      </c>
      <c r="L129" s="39">
        <f t="shared" si="12"/>
        <v>0</v>
      </c>
      <c r="M129" s="40">
        <f t="shared" si="10"/>
        <v>0</v>
      </c>
      <c r="N129" s="40">
        <f t="shared" si="14"/>
        <v>0</v>
      </c>
      <c r="O129" s="40">
        <f t="shared" si="15"/>
        <v>0</v>
      </c>
      <c r="P129" s="40">
        <f t="shared" si="16"/>
        <v>0</v>
      </c>
    </row>
    <row r="130" spans="8:16" ht="12.75" customHeight="1" x14ac:dyDescent="0.2">
      <c r="H130" s="52">
        <f t="shared" si="11"/>
        <v>8.5833333333333339</v>
      </c>
      <c r="I130" s="37">
        <f t="shared" si="17"/>
        <v>103</v>
      </c>
      <c r="J130" s="38">
        <f t="shared" si="9"/>
        <v>46101</v>
      </c>
      <c r="K130" s="53">
        <f t="shared" si="13"/>
        <v>46132</v>
      </c>
      <c r="L130" s="39">
        <f t="shared" si="12"/>
        <v>0</v>
      </c>
      <c r="M130" s="40">
        <f t="shared" si="10"/>
        <v>0</v>
      </c>
      <c r="N130" s="40">
        <f t="shared" si="14"/>
        <v>0</v>
      </c>
      <c r="O130" s="40">
        <f t="shared" si="15"/>
        <v>0</v>
      </c>
      <c r="P130" s="40">
        <f t="shared" si="16"/>
        <v>0</v>
      </c>
    </row>
    <row r="131" spans="8:16" ht="12.75" customHeight="1" x14ac:dyDescent="0.2">
      <c r="H131" s="52">
        <f t="shared" si="11"/>
        <v>8.6666666666666661</v>
      </c>
      <c r="I131" s="37">
        <f t="shared" si="17"/>
        <v>104</v>
      </c>
      <c r="J131" s="38">
        <f t="shared" si="9"/>
        <v>46132</v>
      </c>
      <c r="K131" s="53">
        <f t="shared" si="13"/>
        <v>46162</v>
      </c>
      <c r="L131" s="39">
        <f t="shared" si="12"/>
        <v>0</v>
      </c>
      <c r="M131" s="40">
        <f t="shared" si="10"/>
        <v>0</v>
      </c>
      <c r="N131" s="40">
        <f t="shared" si="14"/>
        <v>0</v>
      </c>
      <c r="O131" s="40">
        <f t="shared" si="15"/>
        <v>0</v>
      </c>
      <c r="P131" s="40">
        <f t="shared" si="16"/>
        <v>0</v>
      </c>
    </row>
    <row r="132" spans="8:16" ht="12.75" customHeight="1" x14ac:dyDescent="0.2">
      <c r="H132" s="52">
        <f t="shared" si="11"/>
        <v>8.75</v>
      </c>
      <c r="I132" s="37">
        <f t="shared" si="17"/>
        <v>105</v>
      </c>
      <c r="J132" s="38">
        <f t="shared" si="9"/>
        <v>46162</v>
      </c>
      <c r="K132" s="53">
        <f t="shared" si="13"/>
        <v>46193</v>
      </c>
      <c r="L132" s="39">
        <f t="shared" si="12"/>
        <v>0</v>
      </c>
      <c r="M132" s="40">
        <f t="shared" si="10"/>
        <v>0</v>
      </c>
      <c r="N132" s="40">
        <f t="shared" si="14"/>
        <v>0</v>
      </c>
      <c r="O132" s="40">
        <f t="shared" si="15"/>
        <v>0</v>
      </c>
      <c r="P132" s="40">
        <f t="shared" si="16"/>
        <v>0</v>
      </c>
    </row>
    <row r="133" spans="8:16" ht="12.75" customHeight="1" x14ac:dyDescent="0.2">
      <c r="H133" s="52">
        <f t="shared" si="11"/>
        <v>8.8333333333333339</v>
      </c>
      <c r="I133" s="37">
        <f t="shared" si="17"/>
        <v>106</v>
      </c>
      <c r="J133" s="38">
        <f t="shared" si="9"/>
        <v>46193</v>
      </c>
      <c r="K133" s="53">
        <f t="shared" si="13"/>
        <v>46223</v>
      </c>
      <c r="L133" s="39">
        <f t="shared" si="12"/>
        <v>0</v>
      </c>
      <c r="M133" s="40">
        <f t="shared" si="10"/>
        <v>0</v>
      </c>
      <c r="N133" s="40">
        <f t="shared" si="14"/>
        <v>0</v>
      </c>
      <c r="O133" s="40">
        <f t="shared" si="15"/>
        <v>0</v>
      </c>
      <c r="P133" s="40">
        <f t="shared" si="16"/>
        <v>0</v>
      </c>
    </row>
    <row r="134" spans="8:16" ht="12.75" customHeight="1" x14ac:dyDescent="0.2">
      <c r="H134" s="52">
        <f t="shared" si="11"/>
        <v>8.9166666666666661</v>
      </c>
      <c r="I134" s="37">
        <f t="shared" si="17"/>
        <v>107</v>
      </c>
      <c r="J134" s="38">
        <f t="shared" si="9"/>
        <v>46223</v>
      </c>
      <c r="K134" s="53">
        <f t="shared" si="13"/>
        <v>46254</v>
      </c>
      <c r="L134" s="39">
        <f t="shared" si="12"/>
        <v>0</v>
      </c>
      <c r="M134" s="40">
        <f t="shared" si="10"/>
        <v>0</v>
      </c>
      <c r="N134" s="40">
        <f t="shared" si="14"/>
        <v>0</v>
      </c>
      <c r="O134" s="40">
        <f t="shared" si="15"/>
        <v>0</v>
      </c>
      <c r="P134" s="40">
        <f t="shared" si="16"/>
        <v>0</v>
      </c>
    </row>
    <row r="135" spans="8:16" ht="12.75" customHeight="1" x14ac:dyDescent="0.2">
      <c r="H135" s="52">
        <f t="shared" si="11"/>
        <v>9</v>
      </c>
      <c r="I135" s="37">
        <f t="shared" si="17"/>
        <v>108</v>
      </c>
      <c r="J135" s="38">
        <f t="shared" si="9"/>
        <v>46254</v>
      </c>
      <c r="K135" s="53">
        <f t="shared" si="13"/>
        <v>46285</v>
      </c>
      <c r="L135" s="39">
        <f t="shared" si="12"/>
        <v>0</v>
      </c>
      <c r="M135" s="40">
        <f t="shared" si="10"/>
        <v>0</v>
      </c>
      <c r="N135" s="40">
        <f t="shared" si="14"/>
        <v>0</v>
      </c>
      <c r="O135" s="40">
        <f t="shared" si="15"/>
        <v>0</v>
      </c>
      <c r="P135" s="40">
        <f t="shared" si="16"/>
        <v>0</v>
      </c>
    </row>
    <row r="136" spans="8:16" ht="12.75" customHeight="1" x14ac:dyDescent="0.2">
      <c r="H136" s="52">
        <f t="shared" si="11"/>
        <v>9.0833333333333339</v>
      </c>
      <c r="I136" s="37">
        <f t="shared" si="17"/>
        <v>109</v>
      </c>
      <c r="J136" s="38">
        <f t="shared" si="9"/>
        <v>46285</v>
      </c>
      <c r="K136" s="53">
        <f t="shared" si="13"/>
        <v>46315</v>
      </c>
      <c r="L136" s="39">
        <f t="shared" si="12"/>
        <v>0</v>
      </c>
      <c r="M136" s="40">
        <f t="shared" si="10"/>
        <v>0</v>
      </c>
      <c r="N136" s="40">
        <f t="shared" si="14"/>
        <v>0</v>
      </c>
      <c r="O136" s="40">
        <f t="shared" si="15"/>
        <v>0</v>
      </c>
      <c r="P136" s="40">
        <f t="shared" si="16"/>
        <v>0</v>
      </c>
    </row>
    <row r="137" spans="8:16" ht="12.75" customHeight="1" x14ac:dyDescent="0.2">
      <c r="H137" s="52">
        <f t="shared" si="11"/>
        <v>9.1666666666666661</v>
      </c>
      <c r="I137" s="37">
        <f t="shared" si="17"/>
        <v>110</v>
      </c>
      <c r="J137" s="38">
        <f t="shared" si="9"/>
        <v>46315</v>
      </c>
      <c r="K137" s="53">
        <f t="shared" si="13"/>
        <v>46346</v>
      </c>
      <c r="L137" s="39">
        <f t="shared" si="12"/>
        <v>0</v>
      </c>
      <c r="M137" s="40">
        <f t="shared" si="10"/>
        <v>0</v>
      </c>
      <c r="N137" s="40">
        <f t="shared" si="14"/>
        <v>0</v>
      </c>
      <c r="O137" s="40">
        <f t="shared" si="15"/>
        <v>0</v>
      </c>
      <c r="P137" s="40">
        <f t="shared" si="16"/>
        <v>0</v>
      </c>
    </row>
    <row r="138" spans="8:16" ht="12.75" customHeight="1" x14ac:dyDescent="0.2">
      <c r="H138" s="52">
        <f t="shared" si="11"/>
        <v>9.25</v>
      </c>
      <c r="I138" s="37">
        <f t="shared" si="17"/>
        <v>111</v>
      </c>
      <c r="J138" s="38">
        <f t="shared" si="9"/>
        <v>46346</v>
      </c>
      <c r="K138" s="53">
        <f t="shared" si="13"/>
        <v>46376</v>
      </c>
      <c r="L138" s="39">
        <f t="shared" si="12"/>
        <v>0</v>
      </c>
      <c r="M138" s="40">
        <f t="shared" si="10"/>
        <v>0</v>
      </c>
      <c r="N138" s="40">
        <f t="shared" si="14"/>
        <v>0</v>
      </c>
      <c r="O138" s="40">
        <f t="shared" si="15"/>
        <v>0</v>
      </c>
      <c r="P138" s="40">
        <f t="shared" si="16"/>
        <v>0</v>
      </c>
    </row>
    <row r="139" spans="8:16" ht="12.75" customHeight="1" x14ac:dyDescent="0.2">
      <c r="H139" s="52">
        <f t="shared" si="11"/>
        <v>9.3333333333333339</v>
      </c>
      <c r="I139" s="37">
        <f t="shared" si="17"/>
        <v>112</v>
      </c>
      <c r="J139" s="38">
        <f t="shared" si="9"/>
        <v>46376</v>
      </c>
      <c r="K139" s="53">
        <f t="shared" si="13"/>
        <v>46407</v>
      </c>
      <c r="L139" s="39">
        <f t="shared" si="12"/>
        <v>0</v>
      </c>
      <c r="M139" s="40">
        <f t="shared" si="10"/>
        <v>0</v>
      </c>
      <c r="N139" s="40">
        <f t="shared" si="14"/>
        <v>0</v>
      </c>
      <c r="O139" s="40">
        <f t="shared" si="15"/>
        <v>0</v>
      </c>
      <c r="P139" s="40">
        <f t="shared" si="16"/>
        <v>0</v>
      </c>
    </row>
    <row r="140" spans="8:16" ht="12.75" customHeight="1" x14ac:dyDescent="0.2">
      <c r="H140" s="52">
        <f t="shared" si="11"/>
        <v>9.4166666666666661</v>
      </c>
      <c r="I140" s="37">
        <f t="shared" si="17"/>
        <v>113</v>
      </c>
      <c r="J140" s="38">
        <f t="shared" si="9"/>
        <v>46407</v>
      </c>
      <c r="K140" s="53">
        <f t="shared" si="13"/>
        <v>46438</v>
      </c>
      <c r="L140" s="39">
        <f t="shared" si="12"/>
        <v>0</v>
      </c>
      <c r="M140" s="40">
        <f t="shared" si="10"/>
        <v>0</v>
      </c>
      <c r="N140" s="40">
        <f t="shared" si="14"/>
        <v>0</v>
      </c>
      <c r="O140" s="40">
        <f t="shared" si="15"/>
        <v>0</v>
      </c>
      <c r="P140" s="40">
        <f t="shared" si="16"/>
        <v>0</v>
      </c>
    </row>
    <row r="141" spans="8:16" ht="12.75" customHeight="1" x14ac:dyDescent="0.2">
      <c r="H141" s="52">
        <f t="shared" si="11"/>
        <v>9.5</v>
      </c>
      <c r="I141" s="37">
        <f t="shared" si="17"/>
        <v>114</v>
      </c>
      <c r="J141" s="38">
        <f t="shared" si="9"/>
        <v>46438</v>
      </c>
      <c r="K141" s="53">
        <f t="shared" si="13"/>
        <v>46466</v>
      </c>
      <c r="L141" s="39">
        <f t="shared" si="12"/>
        <v>0</v>
      </c>
      <c r="M141" s="40">
        <f t="shared" si="10"/>
        <v>0</v>
      </c>
      <c r="N141" s="40">
        <f t="shared" si="14"/>
        <v>0</v>
      </c>
      <c r="O141" s="40">
        <f t="shared" si="15"/>
        <v>0</v>
      </c>
      <c r="P141" s="40">
        <f t="shared" si="16"/>
        <v>0</v>
      </c>
    </row>
    <row r="142" spans="8:16" ht="12.75" customHeight="1" x14ac:dyDescent="0.2">
      <c r="H142" s="52">
        <f t="shared" si="11"/>
        <v>9.5833333333333339</v>
      </c>
      <c r="I142" s="37">
        <f t="shared" si="17"/>
        <v>115</v>
      </c>
      <c r="J142" s="38">
        <f t="shared" si="9"/>
        <v>46466</v>
      </c>
      <c r="K142" s="53">
        <f t="shared" si="13"/>
        <v>46497</v>
      </c>
      <c r="L142" s="39">
        <f t="shared" si="12"/>
        <v>0</v>
      </c>
      <c r="M142" s="40">
        <f t="shared" si="10"/>
        <v>0</v>
      </c>
      <c r="N142" s="40">
        <f t="shared" si="14"/>
        <v>0</v>
      </c>
      <c r="O142" s="40">
        <f t="shared" si="15"/>
        <v>0</v>
      </c>
      <c r="P142" s="40">
        <f t="shared" si="16"/>
        <v>0</v>
      </c>
    </row>
    <row r="143" spans="8:16" ht="12.75" customHeight="1" x14ac:dyDescent="0.2">
      <c r="H143" s="52">
        <f t="shared" si="11"/>
        <v>9.6666666666666661</v>
      </c>
      <c r="I143" s="37">
        <f t="shared" si="17"/>
        <v>116</v>
      </c>
      <c r="J143" s="38">
        <f t="shared" ref="J143:J206" si="18">IF(I143="","",EDATE($J$28,I142))</f>
        <v>46497</v>
      </c>
      <c r="K143" s="53">
        <f t="shared" si="13"/>
        <v>46527</v>
      </c>
      <c r="L143" s="39">
        <f t="shared" si="12"/>
        <v>0</v>
      </c>
      <c r="M143" s="40">
        <f t="shared" si="10"/>
        <v>0</v>
      </c>
      <c r="N143" s="40">
        <f t="shared" si="14"/>
        <v>0</v>
      </c>
      <c r="O143" s="40">
        <f t="shared" si="15"/>
        <v>0</v>
      </c>
      <c r="P143" s="40">
        <f t="shared" si="16"/>
        <v>0</v>
      </c>
    </row>
    <row r="144" spans="8:16" ht="12.75" customHeight="1" x14ac:dyDescent="0.2">
      <c r="H144" s="52">
        <f t="shared" si="11"/>
        <v>9.75</v>
      </c>
      <c r="I144" s="37">
        <f t="shared" si="17"/>
        <v>117</v>
      </c>
      <c r="J144" s="38">
        <f t="shared" si="18"/>
        <v>46527</v>
      </c>
      <c r="K144" s="53">
        <f t="shared" si="13"/>
        <v>46558</v>
      </c>
      <c r="L144" s="39">
        <f t="shared" si="12"/>
        <v>0</v>
      </c>
      <c r="M144" s="40">
        <f t="shared" si="10"/>
        <v>0</v>
      </c>
      <c r="N144" s="40">
        <f t="shared" si="14"/>
        <v>0</v>
      </c>
      <c r="O144" s="40">
        <f t="shared" si="15"/>
        <v>0</v>
      </c>
      <c r="P144" s="40">
        <f t="shared" si="16"/>
        <v>0</v>
      </c>
    </row>
    <row r="145" spans="8:16" ht="12.75" customHeight="1" x14ac:dyDescent="0.2">
      <c r="H145" s="52">
        <f t="shared" si="11"/>
        <v>9.8333333333333339</v>
      </c>
      <c r="I145" s="37">
        <f t="shared" si="17"/>
        <v>118</v>
      </c>
      <c r="J145" s="38">
        <f t="shared" si="18"/>
        <v>46558</v>
      </c>
      <c r="K145" s="53">
        <f t="shared" si="13"/>
        <v>46588</v>
      </c>
      <c r="L145" s="39">
        <f t="shared" si="12"/>
        <v>0</v>
      </c>
      <c r="M145" s="40">
        <f t="shared" si="10"/>
        <v>0</v>
      </c>
      <c r="N145" s="40">
        <f t="shared" si="14"/>
        <v>0</v>
      </c>
      <c r="O145" s="40">
        <f t="shared" si="15"/>
        <v>0</v>
      </c>
      <c r="P145" s="40">
        <f t="shared" si="16"/>
        <v>0</v>
      </c>
    </row>
    <row r="146" spans="8:16" ht="12.75" customHeight="1" x14ac:dyDescent="0.2">
      <c r="H146" s="52">
        <f t="shared" si="11"/>
        <v>9.9166666666666661</v>
      </c>
      <c r="I146" s="37">
        <f t="shared" si="17"/>
        <v>119</v>
      </c>
      <c r="J146" s="38">
        <f t="shared" si="18"/>
        <v>46588</v>
      </c>
      <c r="K146" s="53">
        <f t="shared" si="13"/>
        <v>46619</v>
      </c>
      <c r="L146" s="39">
        <f t="shared" si="12"/>
        <v>0</v>
      </c>
      <c r="M146" s="40">
        <f t="shared" si="10"/>
        <v>0</v>
      </c>
      <c r="N146" s="40">
        <f t="shared" si="14"/>
        <v>0</v>
      </c>
      <c r="O146" s="40">
        <f t="shared" si="15"/>
        <v>0</v>
      </c>
      <c r="P146" s="40">
        <f t="shared" si="16"/>
        <v>0</v>
      </c>
    </row>
    <row r="147" spans="8:16" ht="12.75" customHeight="1" x14ac:dyDescent="0.2">
      <c r="H147" s="52">
        <f t="shared" si="11"/>
        <v>10</v>
      </c>
      <c r="I147" s="37">
        <f t="shared" si="17"/>
        <v>120</v>
      </c>
      <c r="J147" s="38">
        <f t="shared" si="18"/>
        <v>46619</v>
      </c>
      <c r="K147" s="53">
        <f t="shared" si="13"/>
        <v>46650</v>
      </c>
      <c r="L147" s="39">
        <f t="shared" si="12"/>
        <v>0</v>
      </c>
      <c r="M147" s="40">
        <f t="shared" si="10"/>
        <v>0</v>
      </c>
      <c r="N147" s="40">
        <f t="shared" si="14"/>
        <v>0</v>
      </c>
      <c r="O147" s="40">
        <f t="shared" si="15"/>
        <v>0</v>
      </c>
      <c r="P147" s="40">
        <f t="shared" si="16"/>
        <v>0</v>
      </c>
    </row>
    <row r="148" spans="8:16" ht="12.75" customHeight="1" x14ac:dyDescent="0.2">
      <c r="H148" s="52">
        <f t="shared" si="11"/>
        <v>10.083333333333334</v>
      </c>
      <c r="I148" s="37">
        <f t="shared" si="17"/>
        <v>121</v>
      </c>
      <c r="J148" s="38">
        <f t="shared" si="18"/>
        <v>46650</v>
      </c>
      <c r="K148" s="53">
        <f t="shared" si="13"/>
        <v>46680</v>
      </c>
      <c r="L148" s="39">
        <f t="shared" si="12"/>
        <v>0</v>
      </c>
      <c r="M148" s="40">
        <f t="shared" si="10"/>
        <v>0</v>
      </c>
      <c r="N148" s="40">
        <f t="shared" si="14"/>
        <v>0</v>
      </c>
      <c r="O148" s="40">
        <f t="shared" si="15"/>
        <v>0</v>
      </c>
      <c r="P148" s="40">
        <f t="shared" si="16"/>
        <v>0</v>
      </c>
    </row>
    <row r="149" spans="8:16" ht="12.75" customHeight="1" x14ac:dyDescent="0.2">
      <c r="H149" s="52">
        <f t="shared" si="11"/>
        <v>10.166666666666666</v>
      </c>
      <c r="I149" s="37">
        <f t="shared" si="17"/>
        <v>122</v>
      </c>
      <c r="J149" s="38">
        <f t="shared" si="18"/>
        <v>46680</v>
      </c>
      <c r="K149" s="53">
        <f t="shared" si="13"/>
        <v>46711</v>
      </c>
      <c r="L149" s="39">
        <f t="shared" si="12"/>
        <v>0</v>
      </c>
      <c r="M149" s="40">
        <f t="shared" si="10"/>
        <v>0</v>
      </c>
      <c r="N149" s="40">
        <f t="shared" si="14"/>
        <v>0</v>
      </c>
      <c r="O149" s="40">
        <f t="shared" si="15"/>
        <v>0</v>
      </c>
      <c r="P149" s="40">
        <f t="shared" si="16"/>
        <v>0</v>
      </c>
    </row>
    <row r="150" spans="8:16" ht="12.75" customHeight="1" x14ac:dyDescent="0.2">
      <c r="H150" s="52">
        <f t="shared" si="11"/>
        <v>10.25</v>
      </c>
      <c r="I150" s="37">
        <f t="shared" si="17"/>
        <v>123</v>
      </c>
      <c r="J150" s="38">
        <f t="shared" si="18"/>
        <v>46711</v>
      </c>
      <c r="K150" s="53">
        <f t="shared" si="13"/>
        <v>46741</v>
      </c>
      <c r="L150" s="39">
        <f t="shared" si="12"/>
        <v>0</v>
      </c>
      <c r="M150" s="40">
        <f t="shared" si="10"/>
        <v>0</v>
      </c>
      <c r="N150" s="40">
        <f t="shared" si="14"/>
        <v>0</v>
      </c>
      <c r="O150" s="40">
        <f t="shared" si="15"/>
        <v>0</v>
      </c>
      <c r="P150" s="40">
        <f t="shared" si="16"/>
        <v>0</v>
      </c>
    </row>
    <row r="151" spans="8:16" ht="12.75" customHeight="1" x14ac:dyDescent="0.2">
      <c r="H151" s="52">
        <f t="shared" si="11"/>
        <v>10.333333333333334</v>
      </c>
      <c r="I151" s="37">
        <f t="shared" si="17"/>
        <v>124</v>
      </c>
      <c r="J151" s="38">
        <f t="shared" si="18"/>
        <v>46741</v>
      </c>
      <c r="K151" s="53">
        <f t="shared" si="13"/>
        <v>46772</v>
      </c>
      <c r="L151" s="39">
        <f t="shared" si="12"/>
        <v>0</v>
      </c>
      <c r="M151" s="40">
        <f t="shared" si="10"/>
        <v>0</v>
      </c>
      <c r="N151" s="40">
        <f t="shared" si="14"/>
        <v>0</v>
      </c>
      <c r="O151" s="40">
        <f t="shared" si="15"/>
        <v>0</v>
      </c>
      <c r="P151" s="40">
        <f t="shared" si="16"/>
        <v>0</v>
      </c>
    </row>
    <row r="152" spans="8:16" ht="12.75" customHeight="1" x14ac:dyDescent="0.2">
      <c r="H152" s="52">
        <f t="shared" si="11"/>
        <v>10.416666666666666</v>
      </c>
      <c r="I152" s="37">
        <f t="shared" si="17"/>
        <v>125</v>
      </c>
      <c r="J152" s="38">
        <f t="shared" si="18"/>
        <v>46772</v>
      </c>
      <c r="K152" s="53">
        <f t="shared" si="13"/>
        <v>46803</v>
      </c>
      <c r="L152" s="39">
        <f t="shared" si="12"/>
        <v>0</v>
      </c>
      <c r="M152" s="40">
        <f t="shared" ref="M152:M215" si="19">IF(I152&lt;&gt;"",P151,"")</f>
        <v>0</v>
      </c>
      <c r="N152" s="40">
        <f t="shared" si="14"/>
        <v>0</v>
      </c>
      <c r="O152" s="40">
        <f t="shared" si="15"/>
        <v>0</v>
      </c>
      <c r="P152" s="40">
        <f t="shared" si="16"/>
        <v>0</v>
      </c>
    </row>
    <row r="153" spans="8:16" ht="12.75" customHeight="1" x14ac:dyDescent="0.2">
      <c r="H153" s="52">
        <f t="shared" si="11"/>
        <v>10.5</v>
      </c>
      <c r="I153" s="37">
        <f t="shared" si="17"/>
        <v>126</v>
      </c>
      <c r="J153" s="38">
        <f t="shared" si="18"/>
        <v>46803</v>
      </c>
      <c r="K153" s="53">
        <f t="shared" si="13"/>
        <v>46832</v>
      </c>
      <c r="L153" s="39">
        <f t="shared" si="12"/>
        <v>0</v>
      </c>
      <c r="M153" s="40">
        <f t="shared" si="19"/>
        <v>0</v>
      </c>
      <c r="N153" s="40">
        <f t="shared" si="14"/>
        <v>0</v>
      </c>
      <c r="O153" s="40">
        <f t="shared" si="15"/>
        <v>0</v>
      </c>
      <c r="P153" s="40">
        <f t="shared" si="16"/>
        <v>0</v>
      </c>
    </row>
    <row r="154" spans="8:16" ht="12.75" customHeight="1" x14ac:dyDescent="0.2">
      <c r="H154" s="52">
        <f t="shared" si="11"/>
        <v>10.583333333333334</v>
      </c>
      <c r="I154" s="37">
        <f t="shared" si="17"/>
        <v>127</v>
      </c>
      <c r="J154" s="38">
        <f t="shared" si="18"/>
        <v>46832</v>
      </c>
      <c r="K154" s="53">
        <f t="shared" si="13"/>
        <v>46863</v>
      </c>
      <c r="L154" s="39">
        <f t="shared" si="12"/>
        <v>0</v>
      </c>
      <c r="M154" s="40">
        <f t="shared" si="19"/>
        <v>0</v>
      </c>
      <c r="N154" s="40">
        <f t="shared" si="14"/>
        <v>0</v>
      </c>
      <c r="O154" s="40">
        <f t="shared" si="15"/>
        <v>0</v>
      </c>
      <c r="P154" s="40">
        <f t="shared" si="16"/>
        <v>0</v>
      </c>
    </row>
    <row r="155" spans="8:16" ht="12.75" customHeight="1" x14ac:dyDescent="0.2">
      <c r="H155" s="52">
        <f t="shared" si="11"/>
        <v>10.666666666666666</v>
      </c>
      <c r="I155" s="37">
        <f t="shared" si="17"/>
        <v>128</v>
      </c>
      <c r="J155" s="38">
        <f t="shared" si="18"/>
        <v>46863</v>
      </c>
      <c r="K155" s="53">
        <f t="shared" si="13"/>
        <v>46893</v>
      </c>
      <c r="L155" s="39">
        <f t="shared" si="12"/>
        <v>0</v>
      </c>
      <c r="M155" s="40">
        <f t="shared" si="19"/>
        <v>0</v>
      </c>
      <c r="N155" s="40">
        <f t="shared" si="14"/>
        <v>0</v>
      </c>
      <c r="O155" s="40">
        <f t="shared" si="15"/>
        <v>0</v>
      </c>
      <c r="P155" s="40">
        <f t="shared" si="16"/>
        <v>0</v>
      </c>
    </row>
    <row r="156" spans="8:16" ht="12.75" customHeight="1" x14ac:dyDescent="0.2">
      <c r="H156" s="52">
        <f t="shared" ref="H156:H219" si="20">I156/12</f>
        <v>10.75</v>
      </c>
      <c r="I156" s="37">
        <f t="shared" si="17"/>
        <v>129</v>
      </c>
      <c r="J156" s="38">
        <f t="shared" si="18"/>
        <v>46893</v>
      </c>
      <c r="K156" s="53">
        <f t="shared" si="13"/>
        <v>46924</v>
      </c>
      <c r="L156" s="39">
        <f t="shared" ref="L156:L219" si="21">IF(M156&lt;=L155,M156+N156,IF($L$10="Montant",VLOOKUP(M156,$L$13:$M$21,2),IF($L$10="Pourcentage du solde",IF(M156*$P$12&lt;=$P$13,$P$13,M156*$P$12),IF(M156&lt;=$P$18*$P$17,M156+N156,$P$17*$P$18))))</f>
        <v>0</v>
      </c>
      <c r="M156" s="40">
        <f t="shared" si="19"/>
        <v>0</v>
      </c>
      <c r="N156" s="40">
        <f t="shared" si="14"/>
        <v>0</v>
      </c>
      <c r="O156" s="40">
        <f t="shared" si="15"/>
        <v>0</v>
      </c>
      <c r="P156" s="40">
        <f t="shared" si="16"/>
        <v>0</v>
      </c>
    </row>
    <row r="157" spans="8:16" ht="12.75" customHeight="1" x14ac:dyDescent="0.2">
      <c r="H157" s="52">
        <f t="shared" si="20"/>
        <v>10.833333333333334</v>
      </c>
      <c r="I157" s="37">
        <f t="shared" si="17"/>
        <v>130</v>
      </c>
      <c r="J157" s="38">
        <f t="shared" si="18"/>
        <v>46924</v>
      </c>
      <c r="K157" s="53">
        <f t="shared" ref="K157:K220" si="22">IF(J158="",0,J158)</f>
        <v>46954</v>
      </c>
      <c r="L157" s="39">
        <f t="shared" si="21"/>
        <v>0</v>
      </c>
      <c r="M157" s="40">
        <f t="shared" si="19"/>
        <v>0</v>
      </c>
      <c r="N157" s="40">
        <f t="shared" ref="N157:N220" si="23">IF(I157&lt;&gt;"",$N$24*M157,"")</f>
        <v>0</v>
      </c>
      <c r="O157" s="40">
        <f t="shared" ref="O157:O220" si="24">IF(I157&lt;&gt;"",L157-N157,"")</f>
        <v>0</v>
      </c>
      <c r="P157" s="40">
        <f t="shared" ref="P157:P220" si="25">IF(I157&lt;&gt;"",M157-O157,"")</f>
        <v>0</v>
      </c>
    </row>
    <row r="158" spans="8:16" ht="12.75" customHeight="1" x14ac:dyDescent="0.2">
      <c r="H158" s="52">
        <f t="shared" si="20"/>
        <v>10.916666666666666</v>
      </c>
      <c r="I158" s="37">
        <f t="shared" ref="I158:I221" si="26">I157+1</f>
        <v>131</v>
      </c>
      <c r="J158" s="38">
        <f t="shared" si="18"/>
        <v>46954</v>
      </c>
      <c r="K158" s="53">
        <f t="shared" si="22"/>
        <v>46985</v>
      </c>
      <c r="L158" s="39">
        <f t="shared" si="21"/>
        <v>0</v>
      </c>
      <c r="M158" s="40">
        <f t="shared" si="19"/>
        <v>0</v>
      </c>
      <c r="N158" s="40">
        <f t="shared" si="23"/>
        <v>0</v>
      </c>
      <c r="O158" s="40">
        <f t="shared" si="24"/>
        <v>0</v>
      </c>
      <c r="P158" s="40">
        <f t="shared" si="25"/>
        <v>0</v>
      </c>
    </row>
    <row r="159" spans="8:16" ht="12.75" customHeight="1" x14ac:dyDescent="0.2">
      <c r="H159" s="52">
        <f t="shared" si="20"/>
        <v>11</v>
      </c>
      <c r="I159" s="37">
        <f t="shared" si="26"/>
        <v>132</v>
      </c>
      <c r="J159" s="38">
        <f t="shared" si="18"/>
        <v>46985</v>
      </c>
      <c r="K159" s="53">
        <f t="shared" si="22"/>
        <v>47016</v>
      </c>
      <c r="L159" s="39">
        <f t="shared" si="21"/>
        <v>0</v>
      </c>
      <c r="M159" s="40">
        <f t="shared" si="19"/>
        <v>0</v>
      </c>
      <c r="N159" s="40">
        <f t="shared" si="23"/>
        <v>0</v>
      </c>
      <c r="O159" s="40">
        <f t="shared" si="24"/>
        <v>0</v>
      </c>
      <c r="P159" s="40">
        <f t="shared" si="25"/>
        <v>0</v>
      </c>
    </row>
    <row r="160" spans="8:16" ht="12.75" customHeight="1" x14ac:dyDescent="0.2">
      <c r="H160" s="52">
        <f t="shared" si="20"/>
        <v>11.083333333333334</v>
      </c>
      <c r="I160" s="37">
        <f t="shared" si="26"/>
        <v>133</v>
      </c>
      <c r="J160" s="38">
        <f t="shared" si="18"/>
        <v>47016</v>
      </c>
      <c r="K160" s="53">
        <f t="shared" si="22"/>
        <v>47046</v>
      </c>
      <c r="L160" s="39">
        <f t="shared" si="21"/>
        <v>0</v>
      </c>
      <c r="M160" s="40">
        <f t="shared" si="19"/>
        <v>0</v>
      </c>
      <c r="N160" s="40">
        <f t="shared" si="23"/>
        <v>0</v>
      </c>
      <c r="O160" s="40">
        <f t="shared" si="24"/>
        <v>0</v>
      </c>
      <c r="P160" s="40">
        <f t="shared" si="25"/>
        <v>0</v>
      </c>
    </row>
    <row r="161" spans="8:16" ht="12.75" customHeight="1" x14ac:dyDescent="0.2">
      <c r="H161" s="52">
        <f t="shared" si="20"/>
        <v>11.166666666666666</v>
      </c>
      <c r="I161" s="37">
        <f t="shared" si="26"/>
        <v>134</v>
      </c>
      <c r="J161" s="38">
        <f t="shared" si="18"/>
        <v>47046</v>
      </c>
      <c r="K161" s="53">
        <f t="shared" si="22"/>
        <v>47077</v>
      </c>
      <c r="L161" s="39">
        <f t="shared" si="21"/>
        <v>0</v>
      </c>
      <c r="M161" s="40">
        <f t="shared" si="19"/>
        <v>0</v>
      </c>
      <c r="N161" s="40">
        <f t="shared" si="23"/>
        <v>0</v>
      </c>
      <c r="O161" s="40">
        <f t="shared" si="24"/>
        <v>0</v>
      </c>
      <c r="P161" s="40">
        <f t="shared" si="25"/>
        <v>0</v>
      </c>
    </row>
    <row r="162" spans="8:16" ht="12.75" customHeight="1" x14ac:dyDescent="0.2">
      <c r="H162" s="52">
        <f t="shared" si="20"/>
        <v>11.25</v>
      </c>
      <c r="I162" s="37">
        <f t="shared" si="26"/>
        <v>135</v>
      </c>
      <c r="J162" s="38">
        <f t="shared" si="18"/>
        <v>47077</v>
      </c>
      <c r="K162" s="53">
        <f t="shared" si="22"/>
        <v>47107</v>
      </c>
      <c r="L162" s="39">
        <f t="shared" si="21"/>
        <v>0</v>
      </c>
      <c r="M162" s="40">
        <f t="shared" si="19"/>
        <v>0</v>
      </c>
      <c r="N162" s="40">
        <f t="shared" si="23"/>
        <v>0</v>
      </c>
      <c r="O162" s="40">
        <f t="shared" si="24"/>
        <v>0</v>
      </c>
      <c r="P162" s="40">
        <f t="shared" si="25"/>
        <v>0</v>
      </c>
    </row>
    <row r="163" spans="8:16" ht="12.75" customHeight="1" x14ac:dyDescent="0.2">
      <c r="H163" s="52">
        <f t="shared" si="20"/>
        <v>11.333333333333334</v>
      </c>
      <c r="I163" s="37">
        <f t="shared" si="26"/>
        <v>136</v>
      </c>
      <c r="J163" s="38">
        <f t="shared" si="18"/>
        <v>47107</v>
      </c>
      <c r="K163" s="53">
        <f t="shared" si="22"/>
        <v>47138</v>
      </c>
      <c r="L163" s="39">
        <f t="shared" si="21"/>
        <v>0</v>
      </c>
      <c r="M163" s="40">
        <f t="shared" si="19"/>
        <v>0</v>
      </c>
      <c r="N163" s="40">
        <f t="shared" si="23"/>
        <v>0</v>
      </c>
      <c r="O163" s="40">
        <f t="shared" si="24"/>
        <v>0</v>
      </c>
      <c r="P163" s="40">
        <f t="shared" si="25"/>
        <v>0</v>
      </c>
    </row>
    <row r="164" spans="8:16" ht="12.75" customHeight="1" x14ac:dyDescent="0.2">
      <c r="H164" s="52">
        <f t="shared" si="20"/>
        <v>11.416666666666666</v>
      </c>
      <c r="I164" s="37">
        <f t="shared" si="26"/>
        <v>137</v>
      </c>
      <c r="J164" s="38">
        <f t="shared" si="18"/>
        <v>47138</v>
      </c>
      <c r="K164" s="53">
        <f t="shared" si="22"/>
        <v>47169</v>
      </c>
      <c r="L164" s="39">
        <f t="shared" si="21"/>
        <v>0</v>
      </c>
      <c r="M164" s="40">
        <f t="shared" si="19"/>
        <v>0</v>
      </c>
      <c r="N164" s="40">
        <f t="shared" si="23"/>
        <v>0</v>
      </c>
      <c r="O164" s="40">
        <f t="shared" si="24"/>
        <v>0</v>
      </c>
      <c r="P164" s="40">
        <f t="shared" si="25"/>
        <v>0</v>
      </c>
    </row>
    <row r="165" spans="8:16" ht="12.75" customHeight="1" x14ac:dyDescent="0.2">
      <c r="H165" s="52">
        <f t="shared" si="20"/>
        <v>11.5</v>
      </c>
      <c r="I165" s="37">
        <f t="shared" si="26"/>
        <v>138</v>
      </c>
      <c r="J165" s="38">
        <f t="shared" si="18"/>
        <v>47169</v>
      </c>
      <c r="K165" s="53">
        <f t="shared" si="22"/>
        <v>47197</v>
      </c>
      <c r="L165" s="39">
        <f t="shared" si="21"/>
        <v>0</v>
      </c>
      <c r="M165" s="40">
        <f t="shared" si="19"/>
        <v>0</v>
      </c>
      <c r="N165" s="40">
        <f t="shared" si="23"/>
        <v>0</v>
      </c>
      <c r="O165" s="40">
        <f t="shared" si="24"/>
        <v>0</v>
      </c>
      <c r="P165" s="40">
        <f t="shared" si="25"/>
        <v>0</v>
      </c>
    </row>
    <row r="166" spans="8:16" ht="12.75" customHeight="1" x14ac:dyDescent="0.2">
      <c r="H166" s="52">
        <f t="shared" si="20"/>
        <v>11.583333333333334</v>
      </c>
      <c r="I166" s="37">
        <f t="shared" si="26"/>
        <v>139</v>
      </c>
      <c r="J166" s="38">
        <f t="shared" si="18"/>
        <v>47197</v>
      </c>
      <c r="K166" s="53">
        <f t="shared" si="22"/>
        <v>47228</v>
      </c>
      <c r="L166" s="39">
        <f t="shared" si="21"/>
        <v>0</v>
      </c>
      <c r="M166" s="40">
        <f t="shared" si="19"/>
        <v>0</v>
      </c>
      <c r="N166" s="40">
        <f t="shared" si="23"/>
        <v>0</v>
      </c>
      <c r="O166" s="40">
        <f t="shared" si="24"/>
        <v>0</v>
      </c>
      <c r="P166" s="40">
        <f t="shared" si="25"/>
        <v>0</v>
      </c>
    </row>
    <row r="167" spans="8:16" ht="12.75" customHeight="1" x14ac:dyDescent="0.2">
      <c r="H167" s="52">
        <f t="shared" si="20"/>
        <v>11.666666666666666</v>
      </c>
      <c r="I167" s="37">
        <f t="shared" si="26"/>
        <v>140</v>
      </c>
      <c r="J167" s="38">
        <f t="shared" si="18"/>
        <v>47228</v>
      </c>
      <c r="K167" s="53">
        <f t="shared" si="22"/>
        <v>47258</v>
      </c>
      <c r="L167" s="39">
        <f t="shared" si="21"/>
        <v>0</v>
      </c>
      <c r="M167" s="40">
        <f t="shared" si="19"/>
        <v>0</v>
      </c>
      <c r="N167" s="40">
        <f t="shared" si="23"/>
        <v>0</v>
      </c>
      <c r="O167" s="40">
        <f t="shared" si="24"/>
        <v>0</v>
      </c>
      <c r="P167" s="40">
        <f t="shared" si="25"/>
        <v>0</v>
      </c>
    </row>
    <row r="168" spans="8:16" ht="12.75" customHeight="1" x14ac:dyDescent="0.2">
      <c r="H168" s="52">
        <f t="shared" si="20"/>
        <v>11.75</v>
      </c>
      <c r="I168" s="37">
        <f t="shared" si="26"/>
        <v>141</v>
      </c>
      <c r="J168" s="38">
        <f t="shared" si="18"/>
        <v>47258</v>
      </c>
      <c r="K168" s="53">
        <f t="shared" si="22"/>
        <v>47289</v>
      </c>
      <c r="L168" s="39">
        <f t="shared" si="21"/>
        <v>0</v>
      </c>
      <c r="M168" s="40">
        <f t="shared" si="19"/>
        <v>0</v>
      </c>
      <c r="N168" s="40">
        <f t="shared" si="23"/>
        <v>0</v>
      </c>
      <c r="O168" s="40">
        <f t="shared" si="24"/>
        <v>0</v>
      </c>
      <c r="P168" s="40">
        <f t="shared" si="25"/>
        <v>0</v>
      </c>
    </row>
    <row r="169" spans="8:16" ht="12.75" customHeight="1" x14ac:dyDescent="0.2">
      <c r="H169" s="52">
        <f t="shared" si="20"/>
        <v>11.833333333333334</v>
      </c>
      <c r="I169" s="37">
        <f t="shared" si="26"/>
        <v>142</v>
      </c>
      <c r="J169" s="38">
        <f t="shared" si="18"/>
        <v>47289</v>
      </c>
      <c r="K169" s="53">
        <f t="shared" si="22"/>
        <v>47319</v>
      </c>
      <c r="L169" s="39">
        <f t="shared" si="21"/>
        <v>0</v>
      </c>
      <c r="M169" s="40">
        <f t="shared" si="19"/>
        <v>0</v>
      </c>
      <c r="N169" s="40">
        <f t="shared" si="23"/>
        <v>0</v>
      </c>
      <c r="O169" s="40">
        <f t="shared" si="24"/>
        <v>0</v>
      </c>
      <c r="P169" s="40">
        <f t="shared" si="25"/>
        <v>0</v>
      </c>
    </row>
    <row r="170" spans="8:16" ht="12.75" customHeight="1" x14ac:dyDescent="0.2">
      <c r="H170" s="52">
        <f t="shared" si="20"/>
        <v>11.916666666666666</v>
      </c>
      <c r="I170" s="37">
        <f t="shared" si="26"/>
        <v>143</v>
      </c>
      <c r="J170" s="38">
        <f t="shared" si="18"/>
        <v>47319</v>
      </c>
      <c r="K170" s="53">
        <f t="shared" si="22"/>
        <v>47350</v>
      </c>
      <c r="L170" s="39">
        <f t="shared" si="21"/>
        <v>0</v>
      </c>
      <c r="M170" s="40">
        <f t="shared" si="19"/>
        <v>0</v>
      </c>
      <c r="N170" s="40">
        <f t="shared" si="23"/>
        <v>0</v>
      </c>
      <c r="O170" s="40">
        <f t="shared" si="24"/>
        <v>0</v>
      </c>
      <c r="P170" s="40">
        <f t="shared" si="25"/>
        <v>0</v>
      </c>
    </row>
    <row r="171" spans="8:16" ht="12.75" customHeight="1" x14ac:dyDescent="0.2">
      <c r="H171" s="52">
        <f t="shared" si="20"/>
        <v>12</v>
      </c>
      <c r="I171" s="37">
        <f t="shared" si="26"/>
        <v>144</v>
      </c>
      <c r="J171" s="38">
        <f t="shared" si="18"/>
        <v>47350</v>
      </c>
      <c r="K171" s="53">
        <f t="shared" si="22"/>
        <v>47381</v>
      </c>
      <c r="L171" s="39">
        <f t="shared" si="21"/>
        <v>0</v>
      </c>
      <c r="M171" s="40">
        <f t="shared" si="19"/>
        <v>0</v>
      </c>
      <c r="N171" s="40">
        <f t="shared" si="23"/>
        <v>0</v>
      </c>
      <c r="O171" s="40">
        <f t="shared" si="24"/>
        <v>0</v>
      </c>
      <c r="P171" s="40">
        <f t="shared" si="25"/>
        <v>0</v>
      </c>
    </row>
    <row r="172" spans="8:16" ht="12.75" customHeight="1" x14ac:dyDescent="0.2">
      <c r="H172" s="52">
        <f t="shared" si="20"/>
        <v>12.083333333333334</v>
      </c>
      <c r="I172" s="37">
        <f t="shared" si="26"/>
        <v>145</v>
      </c>
      <c r="J172" s="38">
        <f t="shared" si="18"/>
        <v>47381</v>
      </c>
      <c r="K172" s="53">
        <f t="shared" si="22"/>
        <v>47411</v>
      </c>
      <c r="L172" s="39">
        <f t="shared" si="21"/>
        <v>0</v>
      </c>
      <c r="M172" s="40">
        <f t="shared" si="19"/>
        <v>0</v>
      </c>
      <c r="N172" s="40">
        <f t="shared" si="23"/>
        <v>0</v>
      </c>
      <c r="O172" s="40">
        <f t="shared" si="24"/>
        <v>0</v>
      </c>
      <c r="P172" s="40">
        <f t="shared" si="25"/>
        <v>0</v>
      </c>
    </row>
    <row r="173" spans="8:16" ht="12.75" customHeight="1" x14ac:dyDescent="0.2">
      <c r="H173" s="52">
        <f t="shared" si="20"/>
        <v>12.166666666666666</v>
      </c>
      <c r="I173" s="37">
        <f t="shared" si="26"/>
        <v>146</v>
      </c>
      <c r="J173" s="38">
        <f t="shared" si="18"/>
        <v>47411</v>
      </c>
      <c r="K173" s="53">
        <f t="shared" si="22"/>
        <v>47442</v>
      </c>
      <c r="L173" s="39">
        <f t="shared" si="21"/>
        <v>0</v>
      </c>
      <c r="M173" s="40">
        <f t="shared" si="19"/>
        <v>0</v>
      </c>
      <c r="N173" s="40">
        <f t="shared" si="23"/>
        <v>0</v>
      </c>
      <c r="O173" s="40">
        <f t="shared" si="24"/>
        <v>0</v>
      </c>
      <c r="P173" s="40">
        <f t="shared" si="25"/>
        <v>0</v>
      </c>
    </row>
    <row r="174" spans="8:16" ht="12.75" customHeight="1" x14ac:dyDescent="0.2">
      <c r="H174" s="52">
        <f t="shared" si="20"/>
        <v>12.25</v>
      </c>
      <c r="I174" s="37">
        <f t="shared" si="26"/>
        <v>147</v>
      </c>
      <c r="J174" s="38">
        <f t="shared" si="18"/>
        <v>47442</v>
      </c>
      <c r="K174" s="53">
        <f t="shared" si="22"/>
        <v>47472</v>
      </c>
      <c r="L174" s="39">
        <f t="shared" si="21"/>
        <v>0</v>
      </c>
      <c r="M174" s="40">
        <f t="shared" si="19"/>
        <v>0</v>
      </c>
      <c r="N174" s="40">
        <f t="shared" si="23"/>
        <v>0</v>
      </c>
      <c r="O174" s="40">
        <f t="shared" si="24"/>
        <v>0</v>
      </c>
      <c r="P174" s="40">
        <f t="shared" si="25"/>
        <v>0</v>
      </c>
    </row>
    <row r="175" spans="8:16" ht="12.75" customHeight="1" x14ac:dyDescent="0.2">
      <c r="H175" s="52">
        <f t="shared" si="20"/>
        <v>12.333333333333334</v>
      </c>
      <c r="I175" s="37">
        <f t="shared" si="26"/>
        <v>148</v>
      </c>
      <c r="J175" s="38">
        <f t="shared" si="18"/>
        <v>47472</v>
      </c>
      <c r="K175" s="53">
        <f t="shared" si="22"/>
        <v>47503</v>
      </c>
      <c r="L175" s="39">
        <f t="shared" si="21"/>
        <v>0</v>
      </c>
      <c r="M175" s="40">
        <f t="shared" si="19"/>
        <v>0</v>
      </c>
      <c r="N175" s="40">
        <f t="shared" si="23"/>
        <v>0</v>
      </c>
      <c r="O175" s="40">
        <f t="shared" si="24"/>
        <v>0</v>
      </c>
      <c r="P175" s="40">
        <f t="shared" si="25"/>
        <v>0</v>
      </c>
    </row>
    <row r="176" spans="8:16" ht="12.75" customHeight="1" x14ac:dyDescent="0.2">
      <c r="H176" s="52">
        <f t="shared" si="20"/>
        <v>12.416666666666666</v>
      </c>
      <c r="I176" s="37">
        <f t="shared" si="26"/>
        <v>149</v>
      </c>
      <c r="J176" s="38">
        <f t="shared" si="18"/>
        <v>47503</v>
      </c>
      <c r="K176" s="53">
        <f t="shared" si="22"/>
        <v>47534</v>
      </c>
      <c r="L176" s="39">
        <f t="shared" si="21"/>
        <v>0</v>
      </c>
      <c r="M176" s="40">
        <f t="shared" si="19"/>
        <v>0</v>
      </c>
      <c r="N176" s="40">
        <f t="shared" si="23"/>
        <v>0</v>
      </c>
      <c r="O176" s="40">
        <f t="shared" si="24"/>
        <v>0</v>
      </c>
      <c r="P176" s="40">
        <f t="shared" si="25"/>
        <v>0</v>
      </c>
    </row>
    <row r="177" spans="8:16" ht="12.75" customHeight="1" x14ac:dyDescent="0.2">
      <c r="H177" s="52">
        <f t="shared" si="20"/>
        <v>12.5</v>
      </c>
      <c r="I177" s="37">
        <f t="shared" si="26"/>
        <v>150</v>
      </c>
      <c r="J177" s="38">
        <f t="shared" si="18"/>
        <v>47534</v>
      </c>
      <c r="K177" s="53">
        <f t="shared" si="22"/>
        <v>47562</v>
      </c>
      <c r="L177" s="39">
        <f t="shared" si="21"/>
        <v>0</v>
      </c>
      <c r="M177" s="40">
        <f t="shared" si="19"/>
        <v>0</v>
      </c>
      <c r="N177" s="40">
        <f t="shared" si="23"/>
        <v>0</v>
      </c>
      <c r="O177" s="40">
        <f t="shared" si="24"/>
        <v>0</v>
      </c>
      <c r="P177" s="40">
        <f t="shared" si="25"/>
        <v>0</v>
      </c>
    </row>
    <row r="178" spans="8:16" ht="12.75" customHeight="1" x14ac:dyDescent="0.2">
      <c r="H178" s="52">
        <f t="shared" si="20"/>
        <v>12.583333333333334</v>
      </c>
      <c r="I178" s="37">
        <f t="shared" si="26"/>
        <v>151</v>
      </c>
      <c r="J178" s="38">
        <f t="shared" si="18"/>
        <v>47562</v>
      </c>
      <c r="K178" s="53">
        <f t="shared" si="22"/>
        <v>47593</v>
      </c>
      <c r="L178" s="39">
        <f t="shared" si="21"/>
        <v>0</v>
      </c>
      <c r="M178" s="40">
        <f t="shared" si="19"/>
        <v>0</v>
      </c>
      <c r="N178" s="40">
        <f t="shared" si="23"/>
        <v>0</v>
      </c>
      <c r="O178" s="40">
        <f t="shared" si="24"/>
        <v>0</v>
      </c>
      <c r="P178" s="40">
        <f t="shared" si="25"/>
        <v>0</v>
      </c>
    </row>
    <row r="179" spans="8:16" ht="12.75" customHeight="1" x14ac:dyDescent="0.2">
      <c r="H179" s="52">
        <f t="shared" si="20"/>
        <v>12.666666666666666</v>
      </c>
      <c r="I179" s="37">
        <f t="shared" si="26"/>
        <v>152</v>
      </c>
      <c r="J179" s="38">
        <f t="shared" si="18"/>
        <v>47593</v>
      </c>
      <c r="K179" s="53">
        <f t="shared" si="22"/>
        <v>47623</v>
      </c>
      <c r="L179" s="39">
        <f t="shared" si="21"/>
        <v>0</v>
      </c>
      <c r="M179" s="40">
        <f t="shared" si="19"/>
        <v>0</v>
      </c>
      <c r="N179" s="40">
        <f t="shared" si="23"/>
        <v>0</v>
      </c>
      <c r="O179" s="40">
        <f t="shared" si="24"/>
        <v>0</v>
      </c>
      <c r="P179" s="40">
        <f t="shared" si="25"/>
        <v>0</v>
      </c>
    </row>
    <row r="180" spans="8:16" ht="12.75" customHeight="1" x14ac:dyDescent="0.2">
      <c r="H180" s="52">
        <f t="shared" si="20"/>
        <v>12.75</v>
      </c>
      <c r="I180" s="37">
        <f t="shared" si="26"/>
        <v>153</v>
      </c>
      <c r="J180" s="38">
        <f t="shared" si="18"/>
        <v>47623</v>
      </c>
      <c r="K180" s="53">
        <f t="shared" si="22"/>
        <v>47654</v>
      </c>
      <c r="L180" s="39">
        <f t="shared" si="21"/>
        <v>0</v>
      </c>
      <c r="M180" s="40">
        <f t="shared" si="19"/>
        <v>0</v>
      </c>
      <c r="N180" s="40">
        <f t="shared" si="23"/>
        <v>0</v>
      </c>
      <c r="O180" s="40">
        <f t="shared" si="24"/>
        <v>0</v>
      </c>
      <c r="P180" s="40">
        <f t="shared" si="25"/>
        <v>0</v>
      </c>
    </row>
    <row r="181" spans="8:16" ht="12.75" customHeight="1" x14ac:dyDescent="0.2">
      <c r="H181" s="52">
        <f t="shared" si="20"/>
        <v>12.833333333333334</v>
      </c>
      <c r="I181" s="37">
        <f t="shared" si="26"/>
        <v>154</v>
      </c>
      <c r="J181" s="38">
        <f t="shared" si="18"/>
        <v>47654</v>
      </c>
      <c r="K181" s="53">
        <f t="shared" si="22"/>
        <v>47684</v>
      </c>
      <c r="L181" s="39">
        <f t="shared" si="21"/>
        <v>0</v>
      </c>
      <c r="M181" s="40">
        <f t="shared" si="19"/>
        <v>0</v>
      </c>
      <c r="N181" s="40">
        <f t="shared" si="23"/>
        <v>0</v>
      </c>
      <c r="O181" s="40">
        <f t="shared" si="24"/>
        <v>0</v>
      </c>
      <c r="P181" s="40">
        <f t="shared" si="25"/>
        <v>0</v>
      </c>
    </row>
    <row r="182" spans="8:16" ht="12.75" customHeight="1" x14ac:dyDescent="0.2">
      <c r="H182" s="52">
        <f t="shared" si="20"/>
        <v>12.916666666666666</v>
      </c>
      <c r="I182" s="37">
        <f t="shared" si="26"/>
        <v>155</v>
      </c>
      <c r="J182" s="38">
        <f t="shared" si="18"/>
        <v>47684</v>
      </c>
      <c r="K182" s="53">
        <f t="shared" si="22"/>
        <v>47715</v>
      </c>
      <c r="L182" s="39">
        <f t="shared" si="21"/>
        <v>0</v>
      </c>
      <c r="M182" s="40">
        <f t="shared" si="19"/>
        <v>0</v>
      </c>
      <c r="N182" s="40">
        <f t="shared" si="23"/>
        <v>0</v>
      </c>
      <c r="O182" s="40">
        <f t="shared" si="24"/>
        <v>0</v>
      </c>
      <c r="P182" s="40">
        <f t="shared" si="25"/>
        <v>0</v>
      </c>
    </row>
    <row r="183" spans="8:16" ht="12.75" customHeight="1" x14ac:dyDescent="0.2">
      <c r="H183" s="52">
        <f t="shared" si="20"/>
        <v>13</v>
      </c>
      <c r="I183" s="37">
        <f t="shared" si="26"/>
        <v>156</v>
      </c>
      <c r="J183" s="38">
        <f t="shared" si="18"/>
        <v>47715</v>
      </c>
      <c r="K183" s="53">
        <f t="shared" si="22"/>
        <v>47746</v>
      </c>
      <c r="L183" s="39">
        <f t="shared" si="21"/>
        <v>0</v>
      </c>
      <c r="M183" s="40">
        <f t="shared" si="19"/>
        <v>0</v>
      </c>
      <c r="N183" s="40">
        <f t="shared" si="23"/>
        <v>0</v>
      </c>
      <c r="O183" s="40">
        <f t="shared" si="24"/>
        <v>0</v>
      </c>
      <c r="P183" s="40">
        <f t="shared" si="25"/>
        <v>0</v>
      </c>
    </row>
    <row r="184" spans="8:16" ht="12.75" customHeight="1" x14ac:dyDescent="0.2">
      <c r="H184" s="52">
        <f t="shared" si="20"/>
        <v>13.083333333333334</v>
      </c>
      <c r="I184" s="37">
        <f t="shared" si="26"/>
        <v>157</v>
      </c>
      <c r="J184" s="38">
        <f t="shared" si="18"/>
        <v>47746</v>
      </c>
      <c r="K184" s="53">
        <f t="shared" si="22"/>
        <v>47776</v>
      </c>
      <c r="L184" s="39">
        <f t="shared" si="21"/>
        <v>0</v>
      </c>
      <c r="M184" s="40">
        <f t="shared" si="19"/>
        <v>0</v>
      </c>
      <c r="N184" s="40">
        <f t="shared" si="23"/>
        <v>0</v>
      </c>
      <c r="O184" s="40">
        <f t="shared" si="24"/>
        <v>0</v>
      </c>
      <c r="P184" s="40">
        <f t="shared" si="25"/>
        <v>0</v>
      </c>
    </row>
    <row r="185" spans="8:16" ht="12.75" customHeight="1" x14ac:dyDescent="0.2">
      <c r="H185" s="52">
        <f t="shared" si="20"/>
        <v>13.166666666666666</v>
      </c>
      <c r="I185" s="37">
        <f t="shared" si="26"/>
        <v>158</v>
      </c>
      <c r="J185" s="38">
        <f t="shared" si="18"/>
        <v>47776</v>
      </c>
      <c r="K185" s="53">
        <f t="shared" si="22"/>
        <v>47807</v>
      </c>
      <c r="L185" s="39">
        <f t="shared" si="21"/>
        <v>0</v>
      </c>
      <c r="M185" s="40">
        <f t="shared" si="19"/>
        <v>0</v>
      </c>
      <c r="N185" s="40">
        <f t="shared" si="23"/>
        <v>0</v>
      </c>
      <c r="O185" s="40">
        <f t="shared" si="24"/>
        <v>0</v>
      </c>
      <c r="P185" s="40">
        <f t="shared" si="25"/>
        <v>0</v>
      </c>
    </row>
    <row r="186" spans="8:16" ht="12.75" customHeight="1" x14ac:dyDescent="0.2">
      <c r="H186" s="52">
        <f t="shared" si="20"/>
        <v>13.25</v>
      </c>
      <c r="I186" s="37">
        <f t="shared" si="26"/>
        <v>159</v>
      </c>
      <c r="J186" s="38">
        <f t="shared" si="18"/>
        <v>47807</v>
      </c>
      <c r="K186" s="53">
        <f t="shared" si="22"/>
        <v>47837</v>
      </c>
      <c r="L186" s="39">
        <f t="shared" si="21"/>
        <v>0</v>
      </c>
      <c r="M186" s="40">
        <f t="shared" si="19"/>
        <v>0</v>
      </c>
      <c r="N186" s="40">
        <f t="shared" si="23"/>
        <v>0</v>
      </c>
      <c r="O186" s="40">
        <f t="shared" si="24"/>
        <v>0</v>
      </c>
      <c r="P186" s="40">
        <f t="shared" si="25"/>
        <v>0</v>
      </c>
    </row>
    <row r="187" spans="8:16" ht="12.75" customHeight="1" x14ac:dyDescent="0.2">
      <c r="H187" s="52">
        <f t="shared" si="20"/>
        <v>13.333333333333334</v>
      </c>
      <c r="I187" s="37">
        <f t="shared" si="26"/>
        <v>160</v>
      </c>
      <c r="J187" s="38">
        <f t="shared" si="18"/>
        <v>47837</v>
      </c>
      <c r="K187" s="53">
        <f t="shared" si="22"/>
        <v>47868</v>
      </c>
      <c r="L187" s="39">
        <f t="shared" si="21"/>
        <v>0</v>
      </c>
      <c r="M187" s="40">
        <f t="shared" si="19"/>
        <v>0</v>
      </c>
      <c r="N187" s="40">
        <f t="shared" si="23"/>
        <v>0</v>
      </c>
      <c r="O187" s="40">
        <f t="shared" si="24"/>
        <v>0</v>
      </c>
      <c r="P187" s="40">
        <f t="shared" si="25"/>
        <v>0</v>
      </c>
    </row>
    <row r="188" spans="8:16" ht="12.75" customHeight="1" x14ac:dyDescent="0.2">
      <c r="H188" s="52">
        <f t="shared" si="20"/>
        <v>13.416666666666666</v>
      </c>
      <c r="I188" s="37">
        <f t="shared" si="26"/>
        <v>161</v>
      </c>
      <c r="J188" s="38">
        <f t="shared" si="18"/>
        <v>47868</v>
      </c>
      <c r="K188" s="53">
        <f t="shared" si="22"/>
        <v>47899</v>
      </c>
      <c r="L188" s="39">
        <f t="shared" si="21"/>
        <v>0</v>
      </c>
      <c r="M188" s="40">
        <f t="shared" si="19"/>
        <v>0</v>
      </c>
      <c r="N188" s="40">
        <f t="shared" si="23"/>
        <v>0</v>
      </c>
      <c r="O188" s="40">
        <f t="shared" si="24"/>
        <v>0</v>
      </c>
      <c r="P188" s="40">
        <f t="shared" si="25"/>
        <v>0</v>
      </c>
    </row>
    <row r="189" spans="8:16" ht="12.75" customHeight="1" x14ac:dyDescent="0.2">
      <c r="H189" s="52">
        <f t="shared" si="20"/>
        <v>13.5</v>
      </c>
      <c r="I189" s="37">
        <f t="shared" si="26"/>
        <v>162</v>
      </c>
      <c r="J189" s="38">
        <f t="shared" si="18"/>
        <v>47899</v>
      </c>
      <c r="K189" s="53">
        <f t="shared" si="22"/>
        <v>47927</v>
      </c>
      <c r="L189" s="39">
        <f t="shared" si="21"/>
        <v>0</v>
      </c>
      <c r="M189" s="40">
        <f t="shared" si="19"/>
        <v>0</v>
      </c>
      <c r="N189" s="40">
        <f t="shared" si="23"/>
        <v>0</v>
      </c>
      <c r="O189" s="40">
        <f t="shared" si="24"/>
        <v>0</v>
      </c>
      <c r="P189" s="40">
        <f t="shared" si="25"/>
        <v>0</v>
      </c>
    </row>
    <row r="190" spans="8:16" ht="12.75" customHeight="1" x14ac:dyDescent="0.2">
      <c r="H190" s="52">
        <f t="shared" si="20"/>
        <v>13.583333333333334</v>
      </c>
      <c r="I190" s="37">
        <f t="shared" si="26"/>
        <v>163</v>
      </c>
      <c r="J190" s="38">
        <f t="shared" si="18"/>
        <v>47927</v>
      </c>
      <c r="K190" s="53">
        <f t="shared" si="22"/>
        <v>47958</v>
      </c>
      <c r="L190" s="39">
        <f t="shared" si="21"/>
        <v>0</v>
      </c>
      <c r="M190" s="40">
        <f t="shared" si="19"/>
        <v>0</v>
      </c>
      <c r="N190" s="40">
        <f t="shared" si="23"/>
        <v>0</v>
      </c>
      <c r="O190" s="40">
        <f t="shared" si="24"/>
        <v>0</v>
      </c>
      <c r="P190" s="40">
        <f t="shared" si="25"/>
        <v>0</v>
      </c>
    </row>
    <row r="191" spans="8:16" ht="12.75" customHeight="1" x14ac:dyDescent="0.2">
      <c r="H191" s="52">
        <f t="shared" si="20"/>
        <v>13.666666666666666</v>
      </c>
      <c r="I191" s="37">
        <f t="shared" si="26"/>
        <v>164</v>
      </c>
      <c r="J191" s="38">
        <f t="shared" si="18"/>
        <v>47958</v>
      </c>
      <c r="K191" s="53">
        <f t="shared" si="22"/>
        <v>47988</v>
      </c>
      <c r="L191" s="39">
        <f t="shared" si="21"/>
        <v>0</v>
      </c>
      <c r="M191" s="40">
        <f t="shared" si="19"/>
        <v>0</v>
      </c>
      <c r="N191" s="40">
        <f t="shared" si="23"/>
        <v>0</v>
      </c>
      <c r="O191" s="40">
        <f t="shared" si="24"/>
        <v>0</v>
      </c>
      <c r="P191" s="40">
        <f t="shared" si="25"/>
        <v>0</v>
      </c>
    </row>
    <row r="192" spans="8:16" ht="12.75" customHeight="1" x14ac:dyDescent="0.2">
      <c r="H192" s="52">
        <f t="shared" si="20"/>
        <v>13.75</v>
      </c>
      <c r="I192" s="37">
        <f t="shared" si="26"/>
        <v>165</v>
      </c>
      <c r="J192" s="38">
        <f t="shared" si="18"/>
        <v>47988</v>
      </c>
      <c r="K192" s="53">
        <f t="shared" si="22"/>
        <v>48019</v>
      </c>
      <c r="L192" s="39">
        <f t="shared" si="21"/>
        <v>0</v>
      </c>
      <c r="M192" s="40">
        <f t="shared" si="19"/>
        <v>0</v>
      </c>
      <c r="N192" s="40">
        <f t="shared" si="23"/>
        <v>0</v>
      </c>
      <c r="O192" s="40">
        <f t="shared" si="24"/>
        <v>0</v>
      </c>
      <c r="P192" s="40">
        <f t="shared" si="25"/>
        <v>0</v>
      </c>
    </row>
    <row r="193" spans="8:16" ht="12.75" customHeight="1" x14ac:dyDescent="0.2">
      <c r="H193" s="52">
        <f t="shared" si="20"/>
        <v>13.833333333333334</v>
      </c>
      <c r="I193" s="37">
        <f t="shared" si="26"/>
        <v>166</v>
      </c>
      <c r="J193" s="38">
        <f t="shared" si="18"/>
        <v>48019</v>
      </c>
      <c r="K193" s="53">
        <f t="shared" si="22"/>
        <v>48049</v>
      </c>
      <c r="L193" s="39">
        <f t="shared" si="21"/>
        <v>0</v>
      </c>
      <c r="M193" s="40">
        <f t="shared" si="19"/>
        <v>0</v>
      </c>
      <c r="N193" s="40">
        <f t="shared" si="23"/>
        <v>0</v>
      </c>
      <c r="O193" s="40">
        <f t="shared" si="24"/>
        <v>0</v>
      </c>
      <c r="P193" s="40">
        <f t="shared" si="25"/>
        <v>0</v>
      </c>
    </row>
    <row r="194" spans="8:16" ht="12.75" customHeight="1" x14ac:dyDescent="0.2">
      <c r="H194" s="52">
        <f t="shared" si="20"/>
        <v>13.916666666666666</v>
      </c>
      <c r="I194" s="37">
        <f t="shared" si="26"/>
        <v>167</v>
      </c>
      <c r="J194" s="38">
        <f t="shared" si="18"/>
        <v>48049</v>
      </c>
      <c r="K194" s="53">
        <f t="shared" si="22"/>
        <v>48080</v>
      </c>
      <c r="L194" s="39">
        <f t="shared" si="21"/>
        <v>0</v>
      </c>
      <c r="M194" s="40">
        <f t="shared" si="19"/>
        <v>0</v>
      </c>
      <c r="N194" s="40">
        <f t="shared" si="23"/>
        <v>0</v>
      </c>
      <c r="O194" s="40">
        <f t="shared" si="24"/>
        <v>0</v>
      </c>
      <c r="P194" s="40">
        <f t="shared" si="25"/>
        <v>0</v>
      </c>
    </row>
    <row r="195" spans="8:16" ht="12.75" customHeight="1" x14ac:dyDescent="0.2">
      <c r="H195" s="52">
        <f t="shared" si="20"/>
        <v>14</v>
      </c>
      <c r="I195" s="37">
        <f t="shared" si="26"/>
        <v>168</v>
      </c>
      <c r="J195" s="38">
        <f t="shared" si="18"/>
        <v>48080</v>
      </c>
      <c r="K195" s="53">
        <f t="shared" si="22"/>
        <v>48111</v>
      </c>
      <c r="L195" s="39">
        <f t="shared" si="21"/>
        <v>0</v>
      </c>
      <c r="M195" s="40">
        <f t="shared" si="19"/>
        <v>0</v>
      </c>
      <c r="N195" s="40">
        <f t="shared" si="23"/>
        <v>0</v>
      </c>
      <c r="O195" s="40">
        <f t="shared" si="24"/>
        <v>0</v>
      </c>
      <c r="P195" s="40">
        <f t="shared" si="25"/>
        <v>0</v>
      </c>
    </row>
    <row r="196" spans="8:16" ht="12.75" customHeight="1" x14ac:dyDescent="0.2">
      <c r="H196" s="52">
        <f t="shared" si="20"/>
        <v>14.083333333333334</v>
      </c>
      <c r="I196" s="37">
        <f t="shared" si="26"/>
        <v>169</v>
      </c>
      <c r="J196" s="38">
        <f t="shared" si="18"/>
        <v>48111</v>
      </c>
      <c r="K196" s="53">
        <f t="shared" si="22"/>
        <v>48141</v>
      </c>
      <c r="L196" s="39">
        <f t="shared" si="21"/>
        <v>0</v>
      </c>
      <c r="M196" s="40">
        <f t="shared" si="19"/>
        <v>0</v>
      </c>
      <c r="N196" s="40">
        <f t="shared" si="23"/>
        <v>0</v>
      </c>
      <c r="O196" s="40">
        <f t="shared" si="24"/>
        <v>0</v>
      </c>
      <c r="P196" s="40">
        <f t="shared" si="25"/>
        <v>0</v>
      </c>
    </row>
    <row r="197" spans="8:16" ht="12.75" customHeight="1" x14ac:dyDescent="0.2">
      <c r="H197" s="52">
        <f t="shared" si="20"/>
        <v>14.166666666666666</v>
      </c>
      <c r="I197" s="37">
        <f t="shared" si="26"/>
        <v>170</v>
      </c>
      <c r="J197" s="38">
        <f t="shared" si="18"/>
        <v>48141</v>
      </c>
      <c r="K197" s="53">
        <f t="shared" si="22"/>
        <v>48172</v>
      </c>
      <c r="L197" s="39">
        <f t="shared" si="21"/>
        <v>0</v>
      </c>
      <c r="M197" s="40">
        <f t="shared" si="19"/>
        <v>0</v>
      </c>
      <c r="N197" s="40">
        <f t="shared" si="23"/>
        <v>0</v>
      </c>
      <c r="O197" s="40">
        <f t="shared" si="24"/>
        <v>0</v>
      </c>
      <c r="P197" s="40">
        <f t="shared" si="25"/>
        <v>0</v>
      </c>
    </row>
    <row r="198" spans="8:16" ht="12.75" customHeight="1" x14ac:dyDescent="0.2">
      <c r="H198" s="52">
        <f t="shared" si="20"/>
        <v>14.25</v>
      </c>
      <c r="I198" s="37">
        <f t="shared" si="26"/>
        <v>171</v>
      </c>
      <c r="J198" s="38">
        <f t="shared" si="18"/>
        <v>48172</v>
      </c>
      <c r="K198" s="53">
        <f t="shared" si="22"/>
        <v>48202</v>
      </c>
      <c r="L198" s="39">
        <f t="shared" si="21"/>
        <v>0</v>
      </c>
      <c r="M198" s="40">
        <f t="shared" si="19"/>
        <v>0</v>
      </c>
      <c r="N198" s="40">
        <f t="shared" si="23"/>
        <v>0</v>
      </c>
      <c r="O198" s="40">
        <f t="shared" si="24"/>
        <v>0</v>
      </c>
      <c r="P198" s="40">
        <f t="shared" si="25"/>
        <v>0</v>
      </c>
    </row>
    <row r="199" spans="8:16" ht="12.75" customHeight="1" x14ac:dyDescent="0.2">
      <c r="H199" s="52">
        <f t="shared" si="20"/>
        <v>14.333333333333334</v>
      </c>
      <c r="I199" s="37">
        <f t="shared" si="26"/>
        <v>172</v>
      </c>
      <c r="J199" s="38">
        <f t="shared" si="18"/>
        <v>48202</v>
      </c>
      <c r="K199" s="53">
        <f t="shared" si="22"/>
        <v>48233</v>
      </c>
      <c r="L199" s="39">
        <f t="shared" si="21"/>
        <v>0</v>
      </c>
      <c r="M199" s="40">
        <f t="shared" si="19"/>
        <v>0</v>
      </c>
      <c r="N199" s="40">
        <f t="shared" si="23"/>
        <v>0</v>
      </c>
      <c r="O199" s="40">
        <f t="shared" si="24"/>
        <v>0</v>
      </c>
      <c r="P199" s="40">
        <f t="shared" si="25"/>
        <v>0</v>
      </c>
    </row>
    <row r="200" spans="8:16" ht="12.75" customHeight="1" x14ac:dyDescent="0.2">
      <c r="H200" s="52">
        <f t="shared" si="20"/>
        <v>14.416666666666666</v>
      </c>
      <c r="I200" s="37">
        <f t="shared" si="26"/>
        <v>173</v>
      </c>
      <c r="J200" s="38">
        <f t="shared" si="18"/>
        <v>48233</v>
      </c>
      <c r="K200" s="53">
        <f t="shared" si="22"/>
        <v>48264</v>
      </c>
      <c r="L200" s="39">
        <f t="shared" si="21"/>
        <v>0</v>
      </c>
      <c r="M200" s="40">
        <f t="shared" si="19"/>
        <v>0</v>
      </c>
      <c r="N200" s="40">
        <f t="shared" si="23"/>
        <v>0</v>
      </c>
      <c r="O200" s="40">
        <f t="shared" si="24"/>
        <v>0</v>
      </c>
      <c r="P200" s="40">
        <f t="shared" si="25"/>
        <v>0</v>
      </c>
    </row>
    <row r="201" spans="8:16" ht="12.75" customHeight="1" x14ac:dyDescent="0.2">
      <c r="H201" s="52">
        <f t="shared" si="20"/>
        <v>14.5</v>
      </c>
      <c r="I201" s="37">
        <f t="shared" si="26"/>
        <v>174</v>
      </c>
      <c r="J201" s="38">
        <f t="shared" si="18"/>
        <v>48264</v>
      </c>
      <c r="K201" s="53">
        <f t="shared" si="22"/>
        <v>48293</v>
      </c>
      <c r="L201" s="39">
        <f t="shared" si="21"/>
        <v>0</v>
      </c>
      <c r="M201" s="40">
        <f t="shared" si="19"/>
        <v>0</v>
      </c>
      <c r="N201" s="40">
        <f t="shared" si="23"/>
        <v>0</v>
      </c>
      <c r="O201" s="40">
        <f t="shared" si="24"/>
        <v>0</v>
      </c>
      <c r="P201" s="40">
        <f t="shared" si="25"/>
        <v>0</v>
      </c>
    </row>
    <row r="202" spans="8:16" ht="12.75" customHeight="1" x14ac:dyDescent="0.2">
      <c r="H202" s="52">
        <f t="shared" si="20"/>
        <v>14.583333333333334</v>
      </c>
      <c r="I202" s="37">
        <f t="shared" si="26"/>
        <v>175</v>
      </c>
      <c r="J202" s="38">
        <f t="shared" si="18"/>
        <v>48293</v>
      </c>
      <c r="K202" s="53">
        <f t="shared" si="22"/>
        <v>48324</v>
      </c>
      <c r="L202" s="39">
        <f t="shared" si="21"/>
        <v>0</v>
      </c>
      <c r="M202" s="40">
        <f t="shared" si="19"/>
        <v>0</v>
      </c>
      <c r="N202" s="40">
        <f t="shared" si="23"/>
        <v>0</v>
      </c>
      <c r="O202" s="40">
        <f t="shared" si="24"/>
        <v>0</v>
      </c>
      <c r="P202" s="40">
        <f t="shared" si="25"/>
        <v>0</v>
      </c>
    </row>
    <row r="203" spans="8:16" ht="12.75" customHeight="1" x14ac:dyDescent="0.2">
      <c r="H203" s="52">
        <f t="shared" si="20"/>
        <v>14.666666666666666</v>
      </c>
      <c r="I203" s="37">
        <f t="shared" si="26"/>
        <v>176</v>
      </c>
      <c r="J203" s="38">
        <f t="shared" si="18"/>
        <v>48324</v>
      </c>
      <c r="K203" s="53">
        <f t="shared" si="22"/>
        <v>48354</v>
      </c>
      <c r="L203" s="39">
        <f t="shared" si="21"/>
        <v>0</v>
      </c>
      <c r="M203" s="40">
        <f t="shared" si="19"/>
        <v>0</v>
      </c>
      <c r="N203" s="40">
        <f t="shared" si="23"/>
        <v>0</v>
      </c>
      <c r="O203" s="40">
        <f t="shared" si="24"/>
        <v>0</v>
      </c>
      <c r="P203" s="40">
        <f t="shared" si="25"/>
        <v>0</v>
      </c>
    </row>
    <row r="204" spans="8:16" ht="12.75" customHeight="1" x14ac:dyDescent="0.2">
      <c r="H204" s="52">
        <f t="shared" si="20"/>
        <v>14.75</v>
      </c>
      <c r="I204" s="37">
        <f t="shared" si="26"/>
        <v>177</v>
      </c>
      <c r="J204" s="38">
        <f t="shared" si="18"/>
        <v>48354</v>
      </c>
      <c r="K204" s="53">
        <f t="shared" si="22"/>
        <v>48385</v>
      </c>
      <c r="L204" s="39">
        <f t="shared" si="21"/>
        <v>0</v>
      </c>
      <c r="M204" s="40">
        <f t="shared" si="19"/>
        <v>0</v>
      </c>
      <c r="N204" s="40">
        <f t="shared" si="23"/>
        <v>0</v>
      </c>
      <c r="O204" s="40">
        <f t="shared" si="24"/>
        <v>0</v>
      </c>
      <c r="P204" s="40">
        <f t="shared" si="25"/>
        <v>0</v>
      </c>
    </row>
    <row r="205" spans="8:16" ht="12.75" customHeight="1" x14ac:dyDescent="0.2">
      <c r="H205" s="52">
        <f t="shared" si="20"/>
        <v>14.833333333333334</v>
      </c>
      <c r="I205" s="37">
        <f t="shared" si="26"/>
        <v>178</v>
      </c>
      <c r="J205" s="38">
        <f t="shared" si="18"/>
        <v>48385</v>
      </c>
      <c r="K205" s="53">
        <f t="shared" si="22"/>
        <v>48415</v>
      </c>
      <c r="L205" s="39">
        <f t="shared" si="21"/>
        <v>0</v>
      </c>
      <c r="M205" s="40">
        <f t="shared" si="19"/>
        <v>0</v>
      </c>
      <c r="N205" s="40">
        <f t="shared" si="23"/>
        <v>0</v>
      </c>
      <c r="O205" s="40">
        <f t="shared" si="24"/>
        <v>0</v>
      </c>
      <c r="P205" s="40">
        <f t="shared" si="25"/>
        <v>0</v>
      </c>
    </row>
    <row r="206" spans="8:16" ht="12.75" customHeight="1" x14ac:dyDescent="0.2">
      <c r="H206" s="52">
        <f t="shared" si="20"/>
        <v>14.916666666666666</v>
      </c>
      <c r="I206" s="37">
        <f t="shared" si="26"/>
        <v>179</v>
      </c>
      <c r="J206" s="38">
        <f t="shared" si="18"/>
        <v>48415</v>
      </c>
      <c r="K206" s="53">
        <f t="shared" si="22"/>
        <v>48446</v>
      </c>
      <c r="L206" s="39">
        <f t="shared" si="21"/>
        <v>0</v>
      </c>
      <c r="M206" s="40">
        <f t="shared" si="19"/>
        <v>0</v>
      </c>
      <c r="N206" s="40">
        <f t="shared" si="23"/>
        <v>0</v>
      </c>
      <c r="O206" s="40">
        <f t="shared" si="24"/>
        <v>0</v>
      </c>
      <c r="P206" s="40">
        <f t="shared" si="25"/>
        <v>0</v>
      </c>
    </row>
    <row r="207" spans="8:16" ht="12.75" customHeight="1" x14ac:dyDescent="0.2">
      <c r="H207" s="52">
        <f t="shared" si="20"/>
        <v>15</v>
      </c>
      <c r="I207" s="37">
        <f t="shared" si="26"/>
        <v>180</v>
      </c>
      <c r="J207" s="38">
        <f t="shared" ref="J207:J270" si="27">IF(I207="","",EDATE($J$28,I206))</f>
        <v>48446</v>
      </c>
      <c r="K207" s="53">
        <f t="shared" si="22"/>
        <v>48477</v>
      </c>
      <c r="L207" s="39">
        <f t="shared" si="21"/>
        <v>0</v>
      </c>
      <c r="M207" s="40">
        <f t="shared" si="19"/>
        <v>0</v>
      </c>
      <c r="N207" s="40">
        <f t="shared" si="23"/>
        <v>0</v>
      </c>
      <c r="O207" s="40">
        <f t="shared" si="24"/>
        <v>0</v>
      </c>
      <c r="P207" s="40">
        <f t="shared" si="25"/>
        <v>0</v>
      </c>
    </row>
    <row r="208" spans="8:16" ht="12.75" customHeight="1" x14ac:dyDescent="0.2">
      <c r="H208" s="52">
        <f t="shared" si="20"/>
        <v>15.083333333333334</v>
      </c>
      <c r="I208" s="37">
        <f t="shared" si="26"/>
        <v>181</v>
      </c>
      <c r="J208" s="38">
        <f t="shared" si="27"/>
        <v>48477</v>
      </c>
      <c r="K208" s="53">
        <f t="shared" si="22"/>
        <v>48507</v>
      </c>
      <c r="L208" s="39">
        <f t="shared" si="21"/>
        <v>0</v>
      </c>
      <c r="M208" s="40">
        <f t="shared" si="19"/>
        <v>0</v>
      </c>
      <c r="N208" s="40">
        <f t="shared" si="23"/>
        <v>0</v>
      </c>
      <c r="O208" s="40">
        <f t="shared" si="24"/>
        <v>0</v>
      </c>
      <c r="P208" s="40">
        <f t="shared" si="25"/>
        <v>0</v>
      </c>
    </row>
    <row r="209" spans="8:16" ht="12.75" customHeight="1" x14ac:dyDescent="0.2">
      <c r="H209" s="52">
        <f t="shared" si="20"/>
        <v>15.166666666666666</v>
      </c>
      <c r="I209" s="37">
        <f t="shared" si="26"/>
        <v>182</v>
      </c>
      <c r="J209" s="38">
        <f t="shared" si="27"/>
        <v>48507</v>
      </c>
      <c r="K209" s="53">
        <f t="shared" si="22"/>
        <v>48538</v>
      </c>
      <c r="L209" s="39">
        <f t="shared" si="21"/>
        <v>0</v>
      </c>
      <c r="M209" s="40">
        <f t="shared" si="19"/>
        <v>0</v>
      </c>
      <c r="N209" s="40">
        <f t="shared" si="23"/>
        <v>0</v>
      </c>
      <c r="O209" s="40">
        <f t="shared" si="24"/>
        <v>0</v>
      </c>
      <c r="P209" s="40">
        <f t="shared" si="25"/>
        <v>0</v>
      </c>
    </row>
    <row r="210" spans="8:16" ht="12.75" customHeight="1" x14ac:dyDescent="0.2">
      <c r="H210" s="52">
        <f t="shared" si="20"/>
        <v>15.25</v>
      </c>
      <c r="I210" s="37">
        <f t="shared" si="26"/>
        <v>183</v>
      </c>
      <c r="J210" s="38">
        <f t="shared" si="27"/>
        <v>48538</v>
      </c>
      <c r="K210" s="53">
        <f t="shared" si="22"/>
        <v>48568</v>
      </c>
      <c r="L210" s="39">
        <f t="shared" si="21"/>
        <v>0</v>
      </c>
      <c r="M210" s="40">
        <f t="shared" si="19"/>
        <v>0</v>
      </c>
      <c r="N210" s="40">
        <f t="shared" si="23"/>
        <v>0</v>
      </c>
      <c r="O210" s="40">
        <f t="shared" si="24"/>
        <v>0</v>
      </c>
      <c r="P210" s="40">
        <f t="shared" si="25"/>
        <v>0</v>
      </c>
    </row>
    <row r="211" spans="8:16" ht="12.75" customHeight="1" x14ac:dyDescent="0.2">
      <c r="H211" s="52">
        <f t="shared" si="20"/>
        <v>15.333333333333334</v>
      </c>
      <c r="I211" s="37">
        <f t="shared" si="26"/>
        <v>184</v>
      </c>
      <c r="J211" s="38">
        <f t="shared" si="27"/>
        <v>48568</v>
      </c>
      <c r="K211" s="53">
        <f t="shared" si="22"/>
        <v>48599</v>
      </c>
      <c r="L211" s="39">
        <f t="shared" si="21"/>
        <v>0</v>
      </c>
      <c r="M211" s="40">
        <f t="shared" si="19"/>
        <v>0</v>
      </c>
      <c r="N211" s="40">
        <f t="shared" si="23"/>
        <v>0</v>
      </c>
      <c r="O211" s="40">
        <f t="shared" si="24"/>
        <v>0</v>
      </c>
      <c r="P211" s="40">
        <f t="shared" si="25"/>
        <v>0</v>
      </c>
    </row>
    <row r="212" spans="8:16" ht="12.75" customHeight="1" x14ac:dyDescent="0.2">
      <c r="H212" s="52">
        <f t="shared" si="20"/>
        <v>15.416666666666666</v>
      </c>
      <c r="I212" s="37">
        <f t="shared" si="26"/>
        <v>185</v>
      </c>
      <c r="J212" s="38">
        <f t="shared" si="27"/>
        <v>48599</v>
      </c>
      <c r="K212" s="53">
        <f t="shared" si="22"/>
        <v>48630</v>
      </c>
      <c r="L212" s="39">
        <f t="shared" si="21"/>
        <v>0</v>
      </c>
      <c r="M212" s="40">
        <f t="shared" si="19"/>
        <v>0</v>
      </c>
      <c r="N212" s="40">
        <f t="shared" si="23"/>
        <v>0</v>
      </c>
      <c r="O212" s="40">
        <f t="shared" si="24"/>
        <v>0</v>
      </c>
      <c r="P212" s="40">
        <f t="shared" si="25"/>
        <v>0</v>
      </c>
    </row>
    <row r="213" spans="8:16" ht="12.75" customHeight="1" x14ac:dyDescent="0.2">
      <c r="H213" s="52">
        <f t="shared" si="20"/>
        <v>15.5</v>
      </c>
      <c r="I213" s="37">
        <f t="shared" si="26"/>
        <v>186</v>
      </c>
      <c r="J213" s="38">
        <f t="shared" si="27"/>
        <v>48630</v>
      </c>
      <c r="K213" s="53">
        <f t="shared" si="22"/>
        <v>48658</v>
      </c>
      <c r="L213" s="39">
        <f t="shared" si="21"/>
        <v>0</v>
      </c>
      <c r="M213" s="40">
        <f t="shared" si="19"/>
        <v>0</v>
      </c>
      <c r="N213" s="40">
        <f t="shared" si="23"/>
        <v>0</v>
      </c>
      <c r="O213" s="40">
        <f t="shared" si="24"/>
        <v>0</v>
      </c>
      <c r="P213" s="40">
        <f t="shared" si="25"/>
        <v>0</v>
      </c>
    </row>
    <row r="214" spans="8:16" ht="12.75" customHeight="1" x14ac:dyDescent="0.2">
      <c r="H214" s="52">
        <f t="shared" si="20"/>
        <v>15.583333333333334</v>
      </c>
      <c r="I214" s="37">
        <f t="shared" si="26"/>
        <v>187</v>
      </c>
      <c r="J214" s="38">
        <f t="shared" si="27"/>
        <v>48658</v>
      </c>
      <c r="K214" s="53">
        <f t="shared" si="22"/>
        <v>48689</v>
      </c>
      <c r="L214" s="39">
        <f t="shared" si="21"/>
        <v>0</v>
      </c>
      <c r="M214" s="40">
        <f t="shared" si="19"/>
        <v>0</v>
      </c>
      <c r="N214" s="40">
        <f t="shared" si="23"/>
        <v>0</v>
      </c>
      <c r="O214" s="40">
        <f t="shared" si="24"/>
        <v>0</v>
      </c>
      <c r="P214" s="40">
        <f t="shared" si="25"/>
        <v>0</v>
      </c>
    </row>
    <row r="215" spans="8:16" ht="12.75" customHeight="1" x14ac:dyDescent="0.2">
      <c r="H215" s="52">
        <f t="shared" si="20"/>
        <v>15.666666666666666</v>
      </c>
      <c r="I215" s="37">
        <f t="shared" si="26"/>
        <v>188</v>
      </c>
      <c r="J215" s="38">
        <f t="shared" si="27"/>
        <v>48689</v>
      </c>
      <c r="K215" s="53">
        <f t="shared" si="22"/>
        <v>48719</v>
      </c>
      <c r="L215" s="39">
        <f t="shared" si="21"/>
        <v>0</v>
      </c>
      <c r="M215" s="40">
        <f t="shared" si="19"/>
        <v>0</v>
      </c>
      <c r="N215" s="40">
        <f t="shared" si="23"/>
        <v>0</v>
      </c>
      <c r="O215" s="40">
        <f t="shared" si="24"/>
        <v>0</v>
      </c>
      <c r="P215" s="40">
        <f t="shared" si="25"/>
        <v>0</v>
      </c>
    </row>
    <row r="216" spans="8:16" ht="12.75" customHeight="1" x14ac:dyDescent="0.2">
      <c r="H216" s="52">
        <f t="shared" si="20"/>
        <v>15.75</v>
      </c>
      <c r="I216" s="37">
        <f t="shared" si="26"/>
        <v>189</v>
      </c>
      <c r="J216" s="38">
        <f t="shared" si="27"/>
        <v>48719</v>
      </c>
      <c r="K216" s="53">
        <f t="shared" si="22"/>
        <v>48750</v>
      </c>
      <c r="L216" s="39">
        <f t="shared" si="21"/>
        <v>0</v>
      </c>
      <c r="M216" s="40">
        <f t="shared" ref="M216:M279" si="28">IF(I216&lt;&gt;"",P215,"")</f>
        <v>0</v>
      </c>
      <c r="N216" s="40">
        <f t="shared" si="23"/>
        <v>0</v>
      </c>
      <c r="O216" s="40">
        <f t="shared" si="24"/>
        <v>0</v>
      </c>
      <c r="P216" s="40">
        <f t="shared" si="25"/>
        <v>0</v>
      </c>
    </row>
    <row r="217" spans="8:16" ht="12.75" customHeight="1" x14ac:dyDescent="0.2">
      <c r="H217" s="52">
        <f t="shared" si="20"/>
        <v>15.833333333333334</v>
      </c>
      <c r="I217" s="37">
        <f t="shared" si="26"/>
        <v>190</v>
      </c>
      <c r="J217" s="38">
        <f t="shared" si="27"/>
        <v>48750</v>
      </c>
      <c r="K217" s="53">
        <f t="shared" si="22"/>
        <v>48780</v>
      </c>
      <c r="L217" s="39">
        <f t="shared" si="21"/>
        <v>0</v>
      </c>
      <c r="M217" s="40">
        <f t="shared" si="28"/>
        <v>0</v>
      </c>
      <c r="N217" s="40">
        <f t="shared" si="23"/>
        <v>0</v>
      </c>
      <c r="O217" s="40">
        <f t="shared" si="24"/>
        <v>0</v>
      </c>
      <c r="P217" s="40">
        <f t="shared" si="25"/>
        <v>0</v>
      </c>
    </row>
    <row r="218" spans="8:16" ht="12.75" customHeight="1" x14ac:dyDescent="0.2">
      <c r="H218" s="52">
        <f t="shared" si="20"/>
        <v>15.916666666666666</v>
      </c>
      <c r="I218" s="37">
        <f t="shared" si="26"/>
        <v>191</v>
      </c>
      <c r="J218" s="38">
        <f t="shared" si="27"/>
        <v>48780</v>
      </c>
      <c r="K218" s="53">
        <f t="shared" si="22"/>
        <v>48811</v>
      </c>
      <c r="L218" s="39">
        <f t="shared" si="21"/>
        <v>0</v>
      </c>
      <c r="M218" s="40">
        <f t="shared" si="28"/>
        <v>0</v>
      </c>
      <c r="N218" s="40">
        <f t="shared" si="23"/>
        <v>0</v>
      </c>
      <c r="O218" s="40">
        <f t="shared" si="24"/>
        <v>0</v>
      </c>
      <c r="P218" s="40">
        <f t="shared" si="25"/>
        <v>0</v>
      </c>
    </row>
    <row r="219" spans="8:16" ht="12.75" customHeight="1" x14ac:dyDescent="0.2">
      <c r="H219" s="52">
        <f t="shared" si="20"/>
        <v>16</v>
      </c>
      <c r="I219" s="37">
        <f t="shared" si="26"/>
        <v>192</v>
      </c>
      <c r="J219" s="38">
        <f t="shared" si="27"/>
        <v>48811</v>
      </c>
      <c r="K219" s="53">
        <f t="shared" si="22"/>
        <v>48842</v>
      </c>
      <c r="L219" s="39">
        <f t="shared" si="21"/>
        <v>0</v>
      </c>
      <c r="M219" s="40">
        <f t="shared" si="28"/>
        <v>0</v>
      </c>
      <c r="N219" s="40">
        <f t="shared" si="23"/>
        <v>0</v>
      </c>
      <c r="O219" s="40">
        <f t="shared" si="24"/>
        <v>0</v>
      </c>
      <c r="P219" s="40">
        <f t="shared" si="25"/>
        <v>0</v>
      </c>
    </row>
    <row r="220" spans="8:16" ht="12.75" customHeight="1" x14ac:dyDescent="0.2">
      <c r="H220" s="52">
        <f t="shared" ref="H220:H267" si="29">I220/12</f>
        <v>16.083333333333332</v>
      </c>
      <c r="I220" s="37">
        <f t="shared" si="26"/>
        <v>193</v>
      </c>
      <c r="J220" s="38">
        <f t="shared" si="27"/>
        <v>48842</v>
      </c>
      <c r="K220" s="53">
        <f t="shared" si="22"/>
        <v>48872</v>
      </c>
      <c r="L220" s="39">
        <f t="shared" ref="L220:L283" si="30">IF(M220&lt;=L219,M220+N220,IF($L$10="Montant",VLOOKUP(M220,$L$13:$M$21,2),IF($L$10="Pourcentage du solde",IF(M220*$P$12&lt;=$P$13,$P$13,M220*$P$12),IF(M220&lt;=$P$18*$P$17,M220+N220,$P$17*$P$18))))</f>
        <v>0</v>
      </c>
      <c r="M220" s="40">
        <f t="shared" si="28"/>
        <v>0</v>
      </c>
      <c r="N220" s="40">
        <f t="shared" si="23"/>
        <v>0</v>
      </c>
      <c r="O220" s="40">
        <f t="shared" si="24"/>
        <v>0</v>
      </c>
      <c r="P220" s="40">
        <f t="shared" si="25"/>
        <v>0</v>
      </c>
    </row>
    <row r="221" spans="8:16" ht="12.75" customHeight="1" x14ac:dyDescent="0.2">
      <c r="H221" s="52">
        <f t="shared" si="29"/>
        <v>16.166666666666668</v>
      </c>
      <c r="I221" s="37">
        <f t="shared" si="26"/>
        <v>194</v>
      </c>
      <c r="J221" s="38">
        <f t="shared" si="27"/>
        <v>48872</v>
      </c>
      <c r="K221" s="53">
        <f t="shared" ref="K221:K284" si="31">IF(J222="",0,J222)</f>
        <v>48903</v>
      </c>
      <c r="L221" s="39">
        <f t="shared" si="30"/>
        <v>0</v>
      </c>
      <c r="M221" s="40">
        <f t="shared" si="28"/>
        <v>0</v>
      </c>
      <c r="N221" s="40">
        <f t="shared" ref="N221:N284" si="32">IF(I221&lt;&gt;"",$N$24*M221,"")</f>
        <v>0</v>
      </c>
      <c r="O221" s="40">
        <f t="shared" ref="O221:O284" si="33">IF(I221&lt;&gt;"",L221-N221,"")</f>
        <v>0</v>
      </c>
      <c r="P221" s="40">
        <f t="shared" ref="P221:P284" si="34">IF(I221&lt;&gt;"",M221-O221,"")</f>
        <v>0</v>
      </c>
    </row>
    <row r="222" spans="8:16" ht="12.75" customHeight="1" x14ac:dyDescent="0.2">
      <c r="H222" s="52">
        <f t="shared" si="29"/>
        <v>16.25</v>
      </c>
      <c r="I222" s="37">
        <f t="shared" ref="I222:I285" si="35">I221+1</f>
        <v>195</v>
      </c>
      <c r="J222" s="38">
        <f t="shared" si="27"/>
        <v>48903</v>
      </c>
      <c r="K222" s="53">
        <f t="shared" si="31"/>
        <v>48933</v>
      </c>
      <c r="L222" s="39">
        <f t="shared" si="30"/>
        <v>0</v>
      </c>
      <c r="M222" s="40">
        <f t="shared" si="28"/>
        <v>0</v>
      </c>
      <c r="N222" s="40">
        <f t="shared" si="32"/>
        <v>0</v>
      </c>
      <c r="O222" s="40">
        <f t="shared" si="33"/>
        <v>0</v>
      </c>
      <c r="P222" s="40">
        <f t="shared" si="34"/>
        <v>0</v>
      </c>
    </row>
    <row r="223" spans="8:16" ht="12.75" customHeight="1" x14ac:dyDescent="0.2">
      <c r="H223" s="52">
        <f t="shared" si="29"/>
        <v>16.333333333333332</v>
      </c>
      <c r="I223" s="37">
        <f t="shared" si="35"/>
        <v>196</v>
      </c>
      <c r="J223" s="38">
        <f t="shared" si="27"/>
        <v>48933</v>
      </c>
      <c r="K223" s="53">
        <f t="shared" si="31"/>
        <v>48964</v>
      </c>
      <c r="L223" s="39">
        <f t="shared" si="30"/>
        <v>0</v>
      </c>
      <c r="M223" s="40">
        <f t="shared" si="28"/>
        <v>0</v>
      </c>
      <c r="N223" s="40">
        <f t="shared" si="32"/>
        <v>0</v>
      </c>
      <c r="O223" s="40">
        <f t="shared" si="33"/>
        <v>0</v>
      </c>
      <c r="P223" s="40">
        <f t="shared" si="34"/>
        <v>0</v>
      </c>
    </row>
    <row r="224" spans="8:16" ht="12.75" customHeight="1" x14ac:dyDescent="0.2">
      <c r="H224" s="52">
        <f t="shared" si="29"/>
        <v>16.416666666666668</v>
      </c>
      <c r="I224" s="37">
        <f t="shared" si="35"/>
        <v>197</v>
      </c>
      <c r="J224" s="38">
        <f t="shared" si="27"/>
        <v>48964</v>
      </c>
      <c r="K224" s="53">
        <f t="shared" si="31"/>
        <v>48995</v>
      </c>
      <c r="L224" s="39">
        <f t="shared" si="30"/>
        <v>0</v>
      </c>
      <c r="M224" s="40">
        <f t="shared" si="28"/>
        <v>0</v>
      </c>
      <c r="N224" s="40">
        <f t="shared" si="32"/>
        <v>0</v>
      </c>
      <c r="O224" s="40">
        <f t="shared" si="33"/>
        <v>0</v>
      </c>
      <c r="P224" s="40">
        <f t="shared" si="34"/>
        <v>0</v>
      </c>
    </row>
    <row r="225" spans="8:16" ht="12.75" customHeight="1" x14ac:dyDescent="0.2">
      <c r="H225" s="52">
        <f t="shared" si="29"/>
        <v>16.5</v>
      </c>
      <c r="I225" s="37">
        <f t="shared" si="35"/>
        <v>198</v>
      </c>
      <c r="J225" s="38">
        <f t="shared" si="27"/>
        <v>48995</v>
      </c>
      <c r="K225" s="53">
        <f t="shared" si="31"/>
        <v>49023</v>
      </c>
      <c r="L225" s="39">
        <f t="shared" si="30"/>
        <v>0</v>
      </c>
      <c r="M225" s="40">
        <f t="shared" si="28"/>
        <v>0</v>
      </c>
      <c r="N225" s="40">
        <f t="shared" si="32"/>
        <v>0</v>
      </c>
      <c r="O225" s="40">
        <f t="shared" si="33"/>
        <v>0</v>
      </c>
      <c r="P225" s="40">
        <f t="shared" si="34"/>
        <v>0</v>
      </c>
    </row>
    <row r="226" spans="8:16" ht="12.75" customHeight="1" x14ac:dyDescent="0.2">
      <c r="H226" s="52">
        <f t="shared" si="29"/>
        <v>16.583333333333332</v>
      </c>
      <c r="I226" s="37">
        <f t="shared" si="35"/>
        <v>199</v>
      </c>
      <c r="J226" s="38">
        <f t="shared" si="27"/>
        <v>49023</v>
      </c>
      <c r="K226" s="53">
        <f t="shared" si="31"/>
        <v>49054</v>
      </c>
      <c r="L226" s="39">
        <f t="shared" si="30"/>
        <v>0</v>
      </c>
      <c r="M226" s="40">
        <f t="shared" si="28"/>
        <v>0</v>
      </c>
      <c r="N226" s="40">
        <f t="shared" si="32"/>
        <v>0</v>
      </c>
      <c r="O226" s="40">
        <f t="shared" si="33"/>
        <v>0</v>
      </c>
      <c r="P226" s="40">
        <f t="shared" si="34"/>
        <v>0</v>
      </c>
    </row>
    <row r="227" spans="8:16" ht="12.75" customHeight="1" x14ac:dyDescent="0.2">
      <c r="H227" s="52">
        <f t="shared" si="29"/>
        <v>16.666666666666668</v>
      </c>
      <c r="I227" s="37">
        <f t="shared" si="35"/>
        <v>200</v>
      </c>
      <c r="J227" s="38">
        <f t="shared" si="27"/>
        <v>49054</v>
      </c>
      <c r="K227" s="53">
        <f t="shared" si="31"/>
        <v>49084</v>
      </c>
      <c r="L227" s="39">
        <f t="shared" si="30"/>
        <v>0</v>
      </c>
      <c r="M227" s="40">
        <f t="shared" si="28"/>
        <v>0</v>
      </c>
      <c r="N227" s="40">
        <f t="shared" si="32"/>
        <v>0</v>
      </c>
      <c r="O227" s="40">
        <f t="shared" si="33"/>
        <v>0</v>
      </c>
      <c r="P227" s="40">
        <f t="shared" si="34"/>
        <v>0</v>
      </c>
    </row>
    <row r="228" spans="8:16" ht="12.75" customHeight="1" x14ac:dyDescent="0.2">
      <c r="H228" s="52">
        <f t="shared" si="29"/>
        <v>16.75</v>
      </c>
      <c r="I228" s="37">
        <f t="shared" si="35"/>
        <v>201</v>
      </c>
      <c r="J228" s="38">
        <f t="shared" si="27"/>
        <v>49084</v>
      </c>
      <c r="K228" s="53">
        <f t="shared" si="31"/>
        <v>49115</v>
      </c>
      <c r="L228" s="39">
        <f t="shared" si="30"/>
        <v>0</v>
      </c>
      <c r="M228" s="40">
        <f t="shared" si="28"/>
        <v>0</v>
      </c>
      <c r="N228" s="40">
        <f t="shared" si="32"/>
        <v>0</v>
      </c>
      <c r="O228" s="40">
        <f t="shared" si="33"/>
        <v>0</v>
      </c>
      <c r="P228" s="40">
        <f t="shared" si="34"/>
        <v>0</v>
      </c>
    </row>
    <row r="229" spans="8:16" ht="12.75" customHeight="1" x14ac:dyDescent="0.2">
      <c r="H229" s="52">
        <f t="shared" si="29"/>
        <v>16.833333333333332</v>
      </c>
      <c r="I229" s="37">
        <f t="shared" si="35"/>
        <v>202</v>
      </c>
      <c r="J229" s="38">
        <f t="shared" si="27"/>
        <v>49115</v>
      </c>
      <c r="K229" s="53">
        <f t="shared" si="31"/>
        <v>49145</v>
      </c>
      <c r="L229" s="39">
        <f t="shared" si="30"/>
        <v>0</v>
      </c>
      <c r="M229" s="40">
        <f t="shared" si="28"/>
        <v>0</v>
      </c>
      <c r="N229" s="40">
        <f t="shared" si="32"/>
        <v>0</v>
      </c>
      <c r="O229" s="40">
        <f t="shared" si="33"/>
        <v>0</v>
      </c>
      <c r="P229" s="40">
        <f t="shared" si="34"/>
        <v>0</v>
      </c>
    </row>
    <row r="230" spans="8:16" ht="12.75" customHeight="1" x14ac:dyDescent="0.2">
      <c r="H230" s="52">
        <f t="shared" si="29"/>
        <v>16.916666666666668</v>
      </c>
      <c r="I230" s="37">
        <f t="shared" si="35"/>
        <v>203</v>
      </c>
      <c r="J230" s="38">
        <f t="shared" si="27"/>
        <v>49145</v>
      </c>
      <c r="K230" s="53">
        <f t="shared" si="31"/>
        <v>49176</v>
      </c>
      <c r="L230" s="39">
        <f t="shared" si="30"/>
        <v>0</v>
      </c>
      <c r="M230" s="40">
        <f t="shared" si="28"/>
        <v>0</v>
      </c>
      <c r="N230" s="40">
        <f t="shared" si="32"/>
        <v>0</v>
      </c>
      <c r="O230" s="40">
        <f t="shared" si="33"/>
        <v>0</v>
      </c>
      <c r="P230" s="40">
        <f t="shared" si="34"/>
        <v>0</v>
      </c>
    </row>
    <row r="231" spans="8:16" ht="12.75" customHeight="1" x14ac:dyDescent="0.2">
      <c r="H231" s="52">
        <f t="shared" si="29"/>
        <v>17</v>
      </c>
      <c r="I231" s="37">
        <f t="shared" si="35"/>
        <v>204</v>
      </c>
      <c r="J231" s="38">
        <f t="shared" si="27"/>
        <v>49176</v>
      </c>
      <c r="K231" s="53">
        <f t="shared" si="31"/>
        <v>49207</v>
      </c>
      <c r="L231" s="39">
        <f t="shared" si="30"/>
        <v>0</v>
      </c>
      <c r="M231" s="40">
        <f t="shared" si="28"/>
        <v>0</v>
      </c>
      <c r="N231" s="40">
        <f t="shared" si="32"/>
        <v>0</v>
      </c>
      <c r="O231" s="40">
        <f t="shared" si="33"/>
        <v>0</v>
      </c>
      <c r="P231" s="40">
        <f t="shared" si="34"/>
        <v>0</v>
      </c>
    </row>
    <row r="232" spans="8:16" ht="12.75" customHeight="1" x14ac:dyDescent="0.2">
      <c r="H232" s="52">
        <f t="shared" si="29"/>
        <v>17.083333333333332</v>
      </c>
      <c r="I232" s="37">
        <f t="shared" si="35"/>
        <v>205</v>
      </c>
      <c r="J232" s="38">
        <f t="shared" si="27"/>
        <v>49207</v>
      </c>
      <c r="K232" s="53">
        <f t="shared" si="31"/>
        <v>49237</v>
      </c>
      <c r="L232" s="39">
        <f t="shared" si="30"/>
        <v>0</v>
      </c>
      <c r="M232" s="40">
        <f t="shared" si="28"/>
        <v>0</v>
      </c>
      <c r="N232" s="40">
        <f t="shared" si="32"/>
        <v>0</v>
      </c>
      <c r="O232" s="40">
        <f t="shared" si="33"/>
        <v>0</v>
      </c>
      <c r="P232" s="40">
        <f t="shared" si="34"/>
        <v>0</v>
      </c>
    </row>
    <row r="233" spans="8:16" ht="12.75" customHeight="1" x14ac:dyDescent="0.2">
      <c r="H233" s="52">
        <f t="shared" si="29"/>
        <v>17.166666666666668</v>
      </c>
      <c r="I233" s="37">
        <f t="shared" si="35"/>
        <v>206</v>
      </c>
      <c r="J233" s="38">
        <f t="shared" si="27"/>
        <v>49237</v>
      </c>
      <c r="K233" s="53">
        <f t="shared" si="31"/>
        <v>49268</v>
      </c>
      <c r="L233" s="39">
        <f t="shared" si="30"/>
        <v>0</v>
      </c>
      <c r="M233" s="40">
        <f t="shared" si="28"/>
        <v>0</v>
      </c>
      <c r="N233" s="40">
        <f t="shared" si="32"/>
        <v>0</v>
      </c>
      <c r="O233" s="40">
        <f t="shared" si="33"/>
        <v>0</v>
      </c>
      <c r="P233" s="40">
        <f t="shared" si="34"/>
        <v>0</v>
      </c>
    </row>
    <row r="234" spans="8:16" ht="12.75" customHeight="1" x14ac:dyDescent="0.2">
      <c r="H234" s="52">
        <f t="shared" si="29"/>
        <v>17.25</v>
      </c>
      <c r="I234" s="37">
        <f t="shared" si="35"/>
        <v>207</v>
      </c>
      <c r="J234" s="38">
        <f t="shared" si="27"/>
        <v>49268</v>
      </c>
      <c r="K234" s="53">
        <f t="shared" si="31"/>
        <v>49298</v>
      </c>
      <c r="L234" s="39">
        <f t="shared" si="30"/>
        <v>0</v>
      </c>
      <c r="M234" s="40">
        <f t="shared" si="28"/>
        <v>0</v>
      </c>
      <c r="N234" s="40">
        <f t="shared" si="32"/>
        <v>0</v>
      </c>
      <c r="O234" s="40">
        <f t="shared" si="33"/>
        <v>0</v>
      </c>
      <c r="P234" s="40">
        <f t="shared" si="34"/>
        <v>0</v>
      </c>
    </row>
    <row r="235" spans="8:16" ht="12.75" customHeight="1" x14ac:dyDescent="0.2">
      <c r="H235" s="52">
        <f t="shared" si="29"/>
        <v>17.333333333333332</v>
      </c>
      <c r="I235" s="37">
        <f t="shared" si="35"/>
        <v>208</v>
      </c>
      <c r="J235" s="38">
        <f t="shared" si="27"/>
        <v>49298</v>
      </c>
      <c r="K235" s="53">
        <f t="shared" si="31"/>
        <v>49329</v>
      </c>
      <c r="L235" s="39">
        <f t="shared" si="30"/>
        <v>0</v>
      </c>
      <c r="M235" s="40">
        <f t="shared" si="28"/>
        <v>0</v>
      </c>
      <c r="N235" s="40">
        <f t="shared" si="32"/>
        <v>0</v>
      </c>
      <c r="O235" s="40">
        <f t="shared" si="33"/>
        <v>0</v>
      </c>
      <c r="P235" s="40">
        <f t="shared" si="34"/>
        <v>0</v>
      </c>
    </row>
    <row r="236" spans="8:16" ht="12.75" customHeight="1" x14ac:dyDescent="0.2">
      <c r="H236" s="52">
        <f t="shared" si="29"/>
        <v>17.416666666666668</v>
      </c>
      <c r="I236" s="37">
        <f t="shared" si="35"/>
        <v>209</v>
      </c>
      <c r="J236" s="38">
        <f t="shared" si="27"/>
        <v>49329</v>
      </c>
      <c r="K236" s="53">
        <f t="shared" si="31"/>
        <v>49360</v>
      </c>
      <c r="L236" s="39">
        <f t="shared" si="30"/>
        <v>0</v>
      </c>
      <c r="M236" s="40">
        <f t="shared" si="28"/>
        <v>0</v>
      </c>
      <c r="N236" s="40">
        <f t="shared" si="32"/>
        <v>0</v>
      </c>
      <c r="O236" s="40">
        <f t="shared" si="33"/>
        <v>0</v>
      </c>
      <c r="P236" s="40">
        <f t="shared" si="34"/>
        <v>0</v>
      </c>
    </row>
    <row r="237" spans="8:16" ht="12.75" customHeight="1" x14ac:dyDescent="0.2">
      <c r="H237" s="52">
        <f t="shared" si="29"/>
        <v>17.5</v>
      </c>
      <c r="I237" s="37">
        <f t="shared" si="35"/>
        <v>210</v>
      </c>
      <c r="J237" s="38">
        <f t="shared" si="27"/>
        <v>49360</v>
      </c>
      <c r="K237" s="53">
        <f t="shared" si="31"/>
        <v>49388</v>
      </c>
      <c r="L237" s="39">
        <f t="shared" si="30"/>
        <v>0</v>
      </c>
      <c r="M237" s="40">
        <f t="shared" si="28"/>
        <v>0</v>
      </c>
      <c r="N237" s="40">
        <f t="shared" si="32"/>
        <v>0</v>
      </c>
      <c r="O237" s="40">
        <f t="shared" si="33"/>
        <v>0</v>
      </c>
      <c r="P237" s="40">
        <f t="shared" si="34"/>
        <v>0</v>
      </c>
    </row>
    <row r="238" spans="8:16" ht="12.75" customHeight="1" x14ac:dyDescent="0.2">
      <c r="H238" s="52">
        <f t="shared" si="29"/>
        <v>17.583333333333332</v>
      </c>
      <c r="I238" s="37">
        <f t="shared" si="35"/>
        <v>211</v>
      </c>
      <c r="J238" s="38">
        <f t="shared" si="27"/>
        <v>49388</v>
      </c>
      <c r="K238" s="53">
        <f t="shared" si="31"/>
        <v>49419</v>
      </c>
      <c r="L238" s="39">
        <f t="shared" si="30"/>
        <v>0</v>
      </c>
      <c r="M238" s="40">
        <f t="shared" si="28"/>
        <v>0</v>
      </c>
      <c r="N238" s="40">
        <f t="shared" si="32"/>
        <v>0</v>
      </c>
      <c r="O238" s="40">
        <f t="shared" si="33"/>
        <v>0</v>
      </c>
      <c r="P238" s="40">
        <f t="shared" si="34"/>
        <v>0</v>
      </c>
    </row>
    <row r="239" spans="8:16" ht="12.75" customHeight="1" x14ac:dyDescent="0.2">
      <c r="H239" s="52">
        <f t="shared" si="29"/>
        <v>17.666666666666668</v>
      </c>
      <c r="I239" s="37">
        <f t="shared" si="35"/>
        <v>212</v>
      </c>
      <c r="J239" s="38">
        <f t="shared" si="27"/>
        <v>49419</v>
      </c>
      <c r="K239" s="53">
        <f t="shared" si="31"/>
        <v>49449</v>
      </c>
      <c r="L239" s="39">
        <f t="shared" si="30"/>
        <v>0</v>
      </c>
      <c r="M239" s="40">
        <f t="shared" si="28"/>
        <v>0</v>
      </c>
      <c r="N239" s="40">
        <f t="shared" si="32"/>
        <v>0</v>
      </c>
      <c r="O239" s="40">
        <f t="shared" si="33"/>
        <v>0</v>
      </c>
      <c r="P239" s="40">
        <f t="shared" si="34"/>
        <v>0</v>
      </c>
    </row>
    <row r="240" spans="8:16" ht="12.75" customHeight="1" x14ac:dyDescent="0.2">
      <c r="H240" s="52">
        <f t="shared" si="29"/>
        <v>17.75</v>
      </c>
      <c r="I240" s="37">
        <f t="shared" si="35"/>
        <v>213</v>
      </c>
      <c r="J240" s="38">
        <f t="shared" si="27"/>
        <v>49449</v>
      </c>
      <c r="K240" s="53">
        <f t="shared" si="31"/>
        <v>49480</v>
      </c>
      <c r="L240" s="39">
        <f t="shared" si="30"/>
        <v>0</v>
      </c>
      <c r="M240" s="40">
        <f t="shared" si="28"/>
        <v>0</v>
      </c>
      <c r="N240" s="40">
        <f t="shared" si="32"/>
        <v>0</v>
      </c>
      <c r="O240" s="40">
        <f t="shared" si="33"/>
        <v>0</v>
      </c>
      <c r="P240" s="40">
        <f t="shared" si="34"/>
        <v>0</v>
      </c>
    </row>
    <row r="241" spans="8:16" ht="12.75" customHeight="1" x14ac:dyDescent="0.2">
      <c r="H241" s="52">
        <f t="shared" si="29"/>
        <v>17.833333333333332</v>
      </c>
      <c r="I241" s="37">
        <f t="shared" si="35"/>
        <v>214</v>
      </c>
      <c r="J241" s="38">
        <f t="shared" si="27"/>
        <v>49480</v>
      </c>
      <c r="K241" s="53">
        <f t="shared" si="31"/>
        <v>49510</v>
      </c>
      <c r="L241" s="39">
        <f t="shared" si="30"/>
        <v>0</v>
      </c>
      <c r="M241" s="40">
        <f t="shared" si="28"/>
        <v>0</v>
      </c>
      <c r="N241" s="40">
        <f t="shared" si="32"/>
        <v>0</v>
      </c>
      <c r="O241" s="40">
        <f t="shared" si="33"/>
        <v>0</v>
      </c>
      <c r="P241" s="40">
        <f t="shared" si="34"/>
        <v>0</v>
      </c>
    </row>
    <row r="242" spans="8:16" ht="12.75" customHeight="1" x14ac:dyDescent="0.2">
      <c r="H242" s="52">
        <f t="shared" si="29"/>
        <v>17.916666666666668</v>
      </c>
      <c r="I242" s="37">
        <f t="shared" si="35"/>
        <v>215</v>
      </c>
      <c r="J242" s="38">
        <f t="shared" si="27"/>
        <v>49510</v>
      </c>
      <c r="K242" s="53">
        <f t="shared" si="31"/>
        <v>49541</v>
      </c>
      <c r="L242" s="39">
        <f t="shared" si="30"/>
        <v>0</v>
      </c>
      <c r="M242" s="40">
        <f t="shared" si="28"/>
        <v>0</v>
      </c>
      <c r="N242" s="40">
        <f t="shared" si="32"/>
        <v>0</v>
      </c>
      <c r="O242" s="40">
        <f t="shared" si="33"/>
        <v>0</v>
      </c>
      <c r="P242" s="40">
        <f t="shared" si="34"/>
        <v>0</v>
      </c>
    </row>
    <row r="243" spans="8:16" ht="12.75" customHeight="1" x14ac:dyDescent="0.2">
      <c r="H243" s="52">
        <f t="shared" si="29"/>
        <v>18</v>
      </c>
      <c r="I243" s="37">
        <f t="shared" si="35"/>
        <v>216</v>
      </c>
      <c r="J243" s="38">
        <f t="shared" si="27"/>
        <v>49541</v>
      </c>
      <c r="K243" s="53">
        <f t="shared" si="31"/>
        <v>49572</v>
      </c>
      <c r="L243" s="39">
        <f t="shared" si="30"/>
        <v>0</v>
      </c>
      <c r="M243" s="40">
        <f t="shared" si="28"/>
        <v>0</v>
      </c>
      <c r="N243" s="40">
        <f t="shared" si="32"/>
        <v>0</v>
      </c>
      <c r="O243" s="40">
        <f t="shared" si="33"/>
        <v>0</v>
      </c>
      <c r="P243" s="40">
        <f t="shared" si="34"/>
        <v>0</v>
      </c>
    </row>
    <row r="244" spans="8:16" ht="12.75" customHeight="1" x14ac:dyDescent="0.2">
      <c r="H244" s="52">
        <f t="shared" si="29"/>
        <v>18.083333333333332</v>
      </c>
      <c r="I244" s="37">
        <f t="shared" si="35"/>
        <v>217</v>
      </c>
      <c r="J244" s="38">
        <f t="shared" si="27"/>
        <v>49572</v>
      </c>
      <c r="K244" s="53">
        <f t="shared" si="31"/>
        <v>49602</v>
      </c>
      <c r="L244" s="39">
        <f t="shared" si="30"/>
        <v>0</v>
      </c>
      <c r="M244" s="40">
        <f t="shared" si="28"/>
        <v>0</v>
      </c>
      <c r="N244" s="40">
        <f t="shared" si="32"/>
        <v>0</v>
      </c>
      <c r="O244" s="40">
        <f t="shared" si="33"/>
        <v>0</v>
      </c>
      <c r="P244" s="40">
        <f t="shared" si="34"/>
        <v>0</v>
      </c>
    </row>
    <row r="245" spans="8:16" ht="12.75" customHeight="1" x14ac:dyDescent="0.2">
      <c r="H245" s="52">
        <f t="shared" si="29"/>
        <v>18.166666666666668</v>
      </c>
      <c r="I245" s="37">
        <f t="shared" si="35"/>
        <v>218</v>
      </c>
      <c r="J245" s="38">
        <f t="shared" si="27"/>
        <v>49602</v>
      </c>
      <c r="K245" s="53">
        <f t="shared" si="31"/>
        <v>49633</v>
      </c>
      <c r="L245" s="39">
        <f t="shared" si="30"/>
        <v>0</v>
      </c>
      <c r="M245" s="40">
        <f t="shared" si="28"/>
        <v>0</v>
      </c>
      <c r="N245" s="40">
        <f t="shared" si="32"/>
        <v>0</v>
      </c>
      <c r="O245" s="40">
        <f t="shared" si="33"/>
        <v>0</v>
      </c>
      <c r="P245" s="40">
        <f t="shared" si="34"/>
        <v>0</v>
      </c>
    </row>
    <row r="246" spans="8:16" ht="12.75" customHeight="1" x14ac:dyDescent="0.2">
      <c r="H246" s="52">
        <f t="shared" si="29"/>
        <v>18.25</v>
      </c>
      <c r="I246" s="37">
        <f t="shared" si="35"/>
        <v>219</v>
      </c>
      <c r="J246" s="38">
        <f t="shared" si="27"/>
        <v>49633</v>
      </c>
      <c r="K246" s="53">
        <f t="shared" si="31"/>
        <v>49663</v>
      </c>
      <c r="L246" s="39">
        <f t="shared" si="30"/>
        <v>0</v>
      </c>
      <c r="M246" s="40">
        <f t="shared" si="28"/>
        <v>0</v>
      </c>
      <c r="N246" s="40">
        <f t="shared" si="32"/>
        <v>0</v>
      </c>
      <c r="O246" s="40">
        <f t="shared" si="33"/>
        <v>0</v>
      </c>
      <c r="P246" s="40">
        <f t="shared" si="34"/>
        <v>0</v>
      </c>
    </row>
    <row r="247" spans="8:16" ht="12.75" customHeight="1" x14ac:dyDescent="0.2">
      <c r="H247" s="52">
        <f t="shared" si="29"/>
        <v>18.333333333333332</v>
      </c>
      <c r="I247" s="37">
        <f t="shared" si="35"/>
        <v>220</v>
      </c>
      <c r="J247" s="38">
        <f t="shared" si="27"/>
        <v>49663</v>
      </c>
      <c r="K247" s="53">
        <f t="shared" si="31"/>
        <v>49694</v>
      </c>
      <c r="L247" s="39">
        <f t="shared" si="30"/>
        <v>0</v>
      </c>
      <c r="M247" s="40">
        <f t="shared" si="28"/>
        <v>0</v>
      </c>
      <c r="N247" s="40">
        <f t="shared" si="32"/>
        <v>0</v>
      </c>
      <c r="O247" s="40">
        <f t="shared" si="33"/>
        <v>0</v>
      </c>
      <c r="P247" s="40">
        <f t="shared" si="34"/>
        <v>0</v>
      </c>
    </row>
    <row r="248" spans="8:16" ht="12.75" customHeight="1" x14ac:dyDescent="0.2">
      <c r="H248" s="52">
        <f t="shared" si="29"/>
        <v>18.416666666666668</v>
      </c>
      <c r="I248" s="37">
        <f t="shared" si="35"/>
        <v>221</v>
      </c>
      <c r="J248" s="38">
        <f t="shared" si="27"/>
        <v>49694</v>
      </c>
      <c r="K248" s="53">
        <f t="shared" si="31"/>
        <v>49725</v>
      </c>
      <c r="L248" s="39">
        <f t="shared" si="30"/>
        <v>0</v>
      </c>
      <c r="M248" s="40">
        <f t="shared" si="28"/>
        <v>0</v>
      </c>
      <c r="N248" s="40">
        <f t="shared" si="32"/>
        <v>0</v>
      </c>
      <c r="O248" s="40">
        <f t="shared" si="33"/>
        <v>0</v>
      </c>
      <c r="P248" s="40">
        <f t="shared" si="34"/>
        <v>0</v>
      </c>
    </row>
    <row r="249" spans="8:16" ht="12.75" customHeight="1" x14ac:dyDescent="0.2">
      <c r="H249" s="52">
        <f t="shared" si="29"/>
        <v>18.5</v>
      </c>
      <c r="I249" s="37">
        <f t="shared" si="35"/>
        <v>222</v>
      </c>
      <c r="J249" s="38">
        <f t="shared" si="27"/>
        <v>49725</v>
      </c>
      <c r="K249" s="53">
        <f t="shared" si="31"/>
        <v>49754</v>
      </c>
      <c r="L249" s="39">
        <f t="shared" si="30"/>
        <v>0</v>
      </c>
      <c r="M249" s="40">
        <f t="shared" si="28"/>
        <v>0</v>
      </c>
      <c r="N249" s="40">
        <f t="shared" si="32"/>
        <v>0</v>
      </c>
      <c r="O249" s="40">
        <f t="shared" si="33"/>
        <v>0</v>
      </c>
      <c r="P249" s="40">
        <f t="shared" si="34"/>
        <v>0</v>
      </c>
    </row>
    <row r="250" spans="8:16" ht="12.75" customHeight="1" x14ac:dyDescent="0.2">
      <c r="H250" s="52">
        <f t="shared" si="29"/>
        <v>18.583333333333332</v>
      </c>
      <c r="I250" s="37">
        <f t="shared" si="35"/>
        <v>223</v>
      </c>
      <c r="J250" s="38">
        <f t="shared" si="27"/>
        <v>49754</v>
      </c>
      <c r="K250" s="53">
        <f t="shared" si="31"/>
        <v>49785</v>
      </c>
      <c r="L250" s="39">
        <f t="shared" si="30"/>
        <v>0</v>
      </c>
      <c r="M250" s="40">
        <f t="shared" si="28"/>
        <v>0</v>
      </c>
      <c r="N250" s="40">
        <f t="shared" si="32"/>
        <v>0</v>
      </c>
      <c r="O250" s="40">
        <f t="shared" si="33"/>
        <v>0</v>
      </c>
      <c r="P250" s="40">
        <f t="shared" si="34"/>
        <v>0</v>
      </c>
    </row>
    <row r="251" spans="8:16" ht="12.75" customHeight="1" x14ac:dyDescent="0.2">
      <c r="H251" s="52">
        <f t="shared" si="29"/>
        <v>18.666666666666668</v>
      </c>
      <c r="I251" s="37">
        <f t="shared" si="35"/>
        <v>224</v>
      </c>
      <c r="J251" s="38">
        <f t="shared" si="27"/>
        <v>49785</v>
      </c>
      <c r="K251" s="53">
        <f t="shared" si="31"/>
        <v>49815</v>
      </c>
      <c r="L251" s="39">
        <f t="shared" si="30"/>
        <v>0</v>
      </c>
      <c r="M251" s="40">
        <f t="shared" si="28"/>
        <v>0</v>
      </c>
      <c r="N251" s="40">
        <f t="shared" si="32"/>
        <v>0</v>
      </c>
      <c r="O251" s="40">
        <f t="shared" si="33"/>
        <v>0</v>
      </c>
      <c r="P251" s="40">
        <f t="shared" si="34"/>
        <v>0</v>
      </c>
    </row>
    <row r="252" spans="8:16" ht="12.75" customHeight="1" x14ac:dyDescent="0.2">
      <c r="H252" s="52">
        <f t="shared" si="29"/>
        <v>18.75</v>
      </c>
      <c r="I252" s="37">
        <f t="shared" si="35"/>
        <v>225</v>
      </c>
      <c r="J252" s="38">
        <f t="shared" si="27"/>
        <v>49815</v>
      </c>
      <c r="K252" s="53">
        <f t="shared" si="31"/>
        <v>49846</v>
      </c>
      <c r="L252" s="39">
        <f t="shared" si="30"/>
        <v>0</v>
      </c>
      <c r="M252" s="40">
        <f t="shared" si="28"/>
        <v>0</v>
      </c>
      <c r="N252" s="40">
        <f t="shared" si="32"/>
        <v>0</v>
      </c>
      <c r="O252" s="40">
        <f t="shared" si="33"/>
        <v>0</v>
      </c>
      <c r="P252" s="40">
        <f t="shared" si="34"/>
        <v>0</v>
      </c>
    </row>
    <row r="253" spans="8:16" ht="12.75" customHeight="1" x14ac:dyDescent="0.2">
      <c r="H253" s="52">
        <f t="shared" si="29"/>
        <v>18.833333333333332</v>
      </c>
      <c r="I253" s="37">
        <f t="shared" si="35"/>
        <v>226</v>
      </c>
      <c r="J253" s="38">
        <f t="shared" si="27"/>
        <v>49846</v>
      </c>
      <c r="K253" s="53">
        <f t="shared" si="31"/>
        <v>49876</v>
      </c>
      <c r="L253" s="39">
        <f t="shared" si="30"/>
        <v>0</v>
      </c>
      <c r="M253" s="40">
        <f t="shared" si="28"/>
        <v>0</v>
      </c>
      <c r="N253" s="40">
        <f t="shared" si="32"/>
        <v>0</v>
      </c>
      <c r="O253" s="40">
        <f t="shared" si="33"/>
        <v>0</v>
      </c>
      <c r="P253" s="40">
        <f t="shared" si="34"/>
        <v>0</v>
      </c>
    </row>
    <row r="254" spans="8:16" ht="12.75" customHeight="1" x14ac:dyDescent="0.2">
      <c r="H254" s="52">
        <f t="shared" si="29"/>
        <v>18.916666666666668</v>
      </c>
      <c r="I254" s="37">
        <f t="shared" si="35"/>
        <v>227</v>
      </c>
      <c r="J254" s="38">
        <f t="shared" si="27"/>
        <v>49876</v>
      </c>
      <c r="K254" s="53">
        <f t="shared" si="31"/>
        <v>49907</v>
      </c>
      <c r="L254" s="39">
        <f t="shared" si="30"/>
        <v>0</v>
      </c>
      <c r="M254" s="40">
        <f t="shared" si="28"/>
        <v>0</v>
      </c>
      <c r="N254" s="40">
        <f t="shared" si="32"/>
        <v>0</v>
      </c>
      <c r="O254" s="40">
        <f t="shared" si="33"/>
        <v>0</v>
      </c>
      <c r="P254" s="40">
        <f t="shared" si="34"/>
        <v>0</v>
      </c>
    </row>
    <row r="255" spans="8:16" ht="12.75" customHeight="1" x14ac:dyDescent="0.2">
      <c r="H255" s="52">
        <f t="shared" si="29"/>
        <v>19</v>
      </c>
      <c r="I255" s="37">
        <f t="shared" si="35"/>
        <v>228</v>
      </c>
      <c r="J255" s="38">
        <f t="shared" si="27"/>
        <v>49907</v>
      </c>
      <c r="K255" s="53">
        <f t="shared" si="31"/>
        <v>49938</v>
      </c>
      <c r="L255" s="39">
        <f t="shared" si="30"/>
        <v>0</v>
      </c>
      <c r="M255" s="40">
        <f t="shared" si="28"/>
        <v>0</v>
      </c>
      <c r="N255" s="40">
        <f t="shared" si="32"/>
        <v>0</v>
      </c>
      <c r="O255" s="40">
        <f t="shared" si="33"/>
        <v>0</v>
      </c>
      <c r="P255" s="40">
        <f t="shared" si="34"/>
        <v>0</v>
      </c>
    </row>
    <row r="256" spans="8:16" ht="12.75" customHeight="1" x14ac:dyDescent="0.2">
      <c r="H256" s="52">
        <f t="shared" si="29"/>
        <v>19.083333333333332</v>
      </c>
      <c r="I256" s="37">
        <f t="shared" si="35"/>
        <v>229</v>
      </c>
      <c r="J256" s="38">
        <f t="shared" si="27"/>
        <v>49938</v>
      </c>
      <c r="K256" s="53">
        <f t="shared" si="31"/>
        <v>49968</v>
      </c>
      <c r="L256" s="39">
        <f t="shared" si="30"/>
        <v>0</v>
      </c>
      <c r="M256" s="40">
        <f t="shared" si="28"/>
        <v>0</v>
      </c>
      <c r="N256" s="40">
        <f t="shared" si="32"/>
        <v>0</v>
      </c>
      <c r="O256" s="40">
        <f t="shared" si="33"/>
        <v>0</v>
      </c>
      <c r="P256" s="40">
        <f t="shared" si="34"/>
        <v>0</v>
      </c>
    </row>
    <row r="257" spans="8:16" ht="12.75" customHeight="1" x14ac:dyDescent="0.2">
      <c r="H257" s="52">
        <f t="shared" si="29"/>
        <v>19.166666666666668</v>
      </c>
      <c r="I257" s="37">
        <f t="shared" si="35"/>
        <v>230</v>
      </c>
      <c r="J257" s="38">
        <f t="shared" si="27"/>
        <v>49968</v>
      </c>
      <c r="K257" s="53">
        <f t="shared" si="31"/>
        <v>49999</v>
      </c>
      <c r="L257" s="39">
        <f t="shared" si="30"/>
        <v>0</v>
      </c>
      <c r="M257" s="40">
        <f t="shared" si="28"/>
        <v>0</v>
      </c>
      <c r="N257" s="40">
        <f t="shared" si="32"/>
        <v>0</v>
      </c>
      <c r="O257" s="40">
        <f t="shared" si="33"/>
        <v>0</v>
      </c>
      <c r="P257" s="40">
        <f t="shared" si="34"/>
        <v>0</v>
      </c>
    </row>
    <row r="258" spans="8:16" ht="12.75" customHeight="1" x14ac:dyDescent="0.2">
      <c r="H258" s="52">
        <f t="shared" si="29"/>
        <v>19.25</v>
      </c>
      <c r="I258" s="37">
        <f t="shared" si="35"/>
        <v>231</v>
      </c>
      <c r="J258" s="38">
        <f t="shared" si="27"/>
        <v>49999</v>
      </c>
      <c r="K258" s="53">
        <f t="shared" si="31"/>
        <v>50029</v>
      </c>
      <c r="L258" s="39">
        <f t="shared" si="30"/>
        <v>0</v>
      </c>
      <c r="M258" s="40">
        <f t="shared" si="28"/>
        <v>0</v>
      </c>
      <c r="N258" s="40">
        <f t="shared" si="32"/>
        <v>0</v>
      </c>
      <c r="O258" s="40">
        <f t="shared" si="33"/>
        <v>0</v>
      </c>
      <c r="P258" s="40">
        <f t="shared" si="34"/>
        <v>0</v>
      </c>
    </row>
    <row r="259" spans="8:16" ht="12.75" customHeight="1" x14ac:dyDescent="0.2">
      <c r="H259" s="52">
        <f t="shared" si="29"/>
        <v>19.333333333333332</v>
      </c>
      <c r="I259" s="37">
        <f t="shared" si="35"/>
        <v>232</v>
      </c>
      <c r="J259" s="38">
        <f t="shared" si="27"/>
        <v>50029</v>
      </c>
      <c r="K259" s="53">
        <f t="shared" si="31"/>
        <v>50060</v>
      </c>
      <c r="L259" s="39">
        <f t="shared" si="30"/>
        <v>0</v>
      </c>
      <c r="M259" s="40">
        <f t="shared" si="28"/>
        <v>0</v>
      </c>
      <c r="N259" s="40">
        <f t="shared" si="32"/>
        <v>0</v>
      </c>
      <c r="O259" s="40">
        <f t="shared" si="33"/>
        <v>0</v>
      </c>
      <c r="P259" s="40">
        <f t="shared" si="34"/>
        <v>0</v>
      </c>
    </row>
    <row r="260" spans="8:16" ht="12.75" customHeight="1" x14ac:dyDescent="0.2">
      <c r="H260" s="52">
        <f t="shared" si="29"/>
        <v>19.416666666666668</v>
      </c>
      <c r="I260" s="37">
        <f t="shared" si="35"/>
        <v>233</v>
      </c>
      <c r="J260" s="38">
        <f t="shared" si="27"/>
        <v>50060</v>
      </c>
      <c r="K260" s="53">
        <f t="shared" si="31"/>
        <v>50091</v>
      </c>
      <c r="L260" s="39">
        <f t="shared" si="30"/>
        <v>0</v>
      </c>
      <c r="M260" s="40">
        <f t="shared" si="28"/>
        <v>0</v>
      </c>
      <c r="N260" s="40">
        <f t="shared" si="32"/>
        <v>0</v>
      </c>
      <c r="O260" s="40">
        <f t="shared" si="33"/>
        <v>0</v>
      </c>
      <c r="P260" s="40">
        <f t="shared" si="34"/>
        <v>0</v>
      </c>
    </row>
    <row r="261" spans="8:16" ht="12.75" customHeight="1" x14ac:dyDescent="0.2">
      <c r="H261" s="52">
        <f t="shared" si="29"/>
        <v>19.5</v>
      </c>
      <c r="I261" s="37">
        <f t="shared" si="35"/>
        <v>234</v>
      </c>
      <c r="J261" s="38">
        <f t="shared" si="27"/>
        <v>50091</v>
      </c>
      <c r="K261" s="53">
        <f t="shared" si="31"/>
        <v>50119</v>
      </c>
      <c r="L261" s="39">
        <f t="shared" si="30"/>
        <v>0</v>
      </c>
      <c r="M261" s="40">
        <f t="shared" si="28"/>
        <v>0</v>
      </c>
      <c r="N261" s="40">
        <f t="shared" si="32"/>
        <v>0</v>
      </c>
      <c r="O261" s="40">
        <f t="shared" si="33"/>
        <v>0</v>
      </c>
      <c r="P261" s="40">
        <f t="shared" si="34"/>
        <v>0</v>
      </c>
    </row>
    <row r="262" spans="8:16" ht="12.75" customHeight="1" x14ac:dyDescent="0.2">
      <c r="H262" s="52">
        <f t="shared" si="29"/>
        <v>19.583333333333332</v>
      </c>
      <c r="I262" s="37">
        <f t="shared" si="35"/>
        <v>235</v>
      </c>
      <c r="J262" s="38">
        <f t="shared" si="27"/>
        <v>50119</v>
      </c>
      <c r="K262" s="53">
        <f t="shared" si="31"/>
        <v>50150</v>
      </c>
      <c r="L262" s="39">
        <f t="shared" si="30"/>
        <v>0</v>
      </c>
      <c r="M262" s="40">
        <f t="shared" si="28"/>
        <v>0</v>
      </c>
      <c r="N262" s="40">
        <f t="shared" si="32"/>
        <v>0</v>
      </c>
      <c r="O262" s="40">
        <f t="shared" si="33"/>
        <v>0</v>
      </c>
      <c r="P262" s="40">
        <f t="shared" si="34"/>
        <v>0</v>
      </c>
    </row>
    <row r="263" spans="8:16" ht="12.75" customHeight="1" x14ac:dyDescent="0.2">
      <c r="H263" s="52">
        <f t="shared" si="29"/>
        <v>19.666666666666668</v>
      </c>
      <c r="I263" s="37">
        <f t="shared" si="35"/>
        <v>236</v>
      </c>
      <c r="J263" s="38">
        <f t="shared" si="27"/>
        <v>50150</v>
      </c>
      <c r="K263" s="53">
        <f t="shared" si="31"/>
        <v>50180</v>
      </c>
      <c r="L263" s="39">
        <f t="shared" si="30"/>
        <v>0</v>
      </c>
      <c r="M263" s="40">
        <f t="shared" si="28"/>
        <v>0</v>
      </c>
      <c r="N263" s="40">
        <f t="shared" si="32"/>
        <v>0</v>
      </c>
      <c r="O263" s="40">
        <f t="shared" si="33"/>
        <v>0</v>
      </c>
      <c r="P263" s="40">
        <f t="shared" si="34"/>
        <v>0</v>
      </c>
    </row>
    <row r="264" spans="8:16" ht="12.75" customHeight="1" x14ac:dyDescent="0.2">
      <c r="H264" s="52">
        <f t="shared" si="29"/>
        <v>19.75</v>
      </c>
      <c r="I264" s="37">
        <f t="shared" si="35"/>
        <v>237</v>
      </c>
      <c r="J264" s="38">
        <f t="shared" si="27"/>
        <v>50180</v>
      </c>
      <c r="K264" s="53">
        <f t="shared" si="31"/>
        <v>50211</v>
      </c>
      <c r="L264" s="39">
        <f t="shared" si="30"/>
        <v>0</v>
      </c>
      <c r="M264" s="40">
        <f t="shared" si="28"/>
        <v>0</v>
      </c>
      <c r="N264" s="40">
        <f t="shared" si="32"/>
        <v>0</v>
      </c>
      <c r="O264" s="40">
        <f t="shared" si="33"/>
        <v>0</v>
      </c>
      <c r="P264" s="40">
        <f t="shared" si="34"/>
        <v>0</v>
      </c>
    </row>
    <row r="265" spans="8:16" ht="12.75" customHeight="1" x14ac:dyDescent="0.2">
      <c r="H265" s="52">
        <f t="shared" si="29"/>
        <v>19.833333333333332</v>
      </c>
      <c r="I265" s="37">
        <f t="shared" si="35"/>
        <v>238</v>
      </c>
      <c r="J265" s="38">
        <f t="shared" si="27"/>
        <v>50211</v>
      </c>
      <c r="K265" s="53">
        <f t="shared" si="31"/>
        <v>50241</v>
      </c>
      <c r="L265" s="39">
        <f t="shared" si="30"/>
        <v>0</v>
      </c>
      <c r="M265" s="40">
        <f t="shared" si="28"/>
        <v>0</v>
      </c>
      <c r="N265" s="40">
        <f t="shared" si="32"/>
        <v>0</v>
      </c>
      <c r="O265" s="40">
        <f t="shared" si="33"/>
        <v>0</v>
      </c>
      <c r="P265" s="40">
        <f t="shared" si="34"/>
        <v>0</v>
      </c>
    </row>
    <row r="266" spans="8:16" ht="12.75" customHeight="1" x14ac:dyDescent="0.2">
      <c r="H266" s="52">
        <f t="shared" si="29"/>
        <v>19.916666666666668</v>
      </c>
      <c r="I266" s="37">
        <f t="shared" si="35"/>
        <v>239</v>
      </c>
      <c r="J266" s="38">
        <f t="shared" si="27"/>
        <v>50241</v>
      </c>
      <c r="K266" s="53">
        <f t="shared" si="31"/>
        <v>50272</v>
      </c>
      <c r="L266" s="39">
        <f t="shared" si="30"/>
        <v>0</v>
      </c>
      <c r="M266" s="40">
        <f t="shared" si="28"/>
        <v>0</v>
      </c>
      <c r="N266" s="40">
        <f t="shared" si="32"/>
        <v>0</v>
      </c>
      <c r="O266" s="40">
        <f t="shared" si="33"/>
        <v>0</v>
      </c>
      <c r="P266" s="40">
        <f t="shared" si="34"/>
        <v>0</v>
      </c>
    </row>
    <row r="267" spans="8:16" ht="12.75" customHeight="1" x14ac:dyDescent="0.2">
      <c r="H267" s="52">
        <f t="shared" si="29"/>
        <v>20</v>
      </c>
      <c r="I267" s="37">
        <f t="shared" si="35"/>
        <v>240</v>
      </c>
      <c r="J267" s="38">
        <f t="shared" si="27"/>
        <v>50272</v>
      </c>
      <c r="K267" s="53">
        <f t="shared" si="31"/>
        <v>50303</v>
      </c>
      <c r="L267" s="39">
        <f t="shared" si="30"/>
        <v>0</v>
      </c>
      <c r="M267" s="40">
        <f t="shared" si="28"/>
        <v>0</v>
      </c>
      <c r="N267" s="40">
        <f t="shared" si="32"/>
        <v>0</v>
      </c>
      <c r="O267" s="40">
        <f t="shared" si="33"/>
        <v>0</v>
      </c>
      <c r="P267" s="40">
        <f t="shared" si="34"/>
        <v>0</v>
      </c>
    </row>
    <row r="268" spans="8:16" ht="12.75" customHeight="1" x14ac:dyDescent="0.2">
      <c r="I268" s="37">
        <f t="shared" si="35"/>
        <v>241</v>
      </c>
      <c r="J268" s="38">
        <f t="shared" si="27"/>
        <v>50303</v>
      </c>
      <c r="K268" s="53">
        <f t="shared" si="31"/>
        <v>50333</v>
      </c>
      <c r="L268" s="39">
        <f t="shared" si="30"/>
        <v>0</v>
      </c>
      <c r="M268" s="40">
        <f t="shared" si="28"/>
        <v>0</v>
      </c>
      <c r="N268" s="40">
        <f t="shared" si="32"/>
        <v>0</v>
      </c>
      <c r="O268" s="40">
        <f t="shared" si="33"/>
        <v>0</v>
      </c>
      <c r="P268" s="40">
        <f t="shared" si="34"/>
        <v>0</v>
      </c>
    </row>
    <row r="269" spans="8:16" ht="12.75" customHeight="1" x14ac:dyDescent="0.2">
      <c r="I269" s="37">
        <f t="shared" si="35"/>
        <v>242</v>
      </c>
      <c r="J269" s="38">
        <f t="shared" si="27"/>
        <v>50333</v>
      </c>
      <c r="K269" s="53">
        <f t="shared" si="31"/>
        <v>50364</v>
      </c>
      <c r="L269" s="39">
        <f t="shared" si="30"/>
        <v>0</v>
      </c>
      <c r="M269" s="40">
        <f t="shared" si="28"/>
        <v>0</v>
      </c>
      <c r="N269" s="40">
        <f t="shared" si="32"/>
        <v>0</v>
      </c>
      <c r="O269" s="40">
        <f t="shared" si="33"/>
        <v>0</v>
      </c>
      <c r="P269" s="40">
        <f t="shared" si="34"/>
        <v>0</v>
      </c>
    </row>
    <row r="270" spans="8:16" ht="12.75" customHeight="1" x14ac:dyDescent="0.2">
      <c r="I270" s="37">
        <f t="shared" si="35"/>
        <v>243</v>
      </c>
      <c r="J270" s="38">
        <f t="shared" si="27"/>
        <v>50364</v>
      </c>
      <c r="K270" s="53">
        <f t="shared" si="31"/>
        <v>50394</v>
      </c>
      <c r="L270" s="39">
        <f t="shared" si="30"/>
        <v>0</v>
      </c>
      <c r="M270" s="40">
        <f t="shared" si="28"/>
        <v>0</v>
      </c>
      <c r="N270" s="40">
        <f t="shared" si="32"/>
        <v>0</v>
      </c>
      <c r="O270" s="40">
        <f t="shared" si="33"/>
        <v>0</v>
      </c>
      <c r="P270" s="40">
        <f t="shared" si="34"/>
        <v>0</v>
      </c>
    </row>
    <row r="271" spans="8:16" ht="12.75" customHeight="1" x14ac:dyDescent="0.2">
      <c r="I271" s="37">
        <f t="shared" si="35"/>
        <v>244</v>
      </c>
      <c r="J271" s="38">
        <f t="shared" ref="J271:J334" si="36">IF(I271="","",EDATE($J$28,I270))</f>
        <v>50394</v>
      </c>
      <c r="K271" s="53">
        <f t="shared" si="31"/>
        <v>50425</v>
      </c>
      <c r="L271" s="39">
        <f t="shared" si="30"/>
        <v>0</v>
      </c>
      <c r="M271" s="40">
        <f t="shared" si="28"/>
        <v>0</v>
      </c>
      <c r="N271" s="40">
        <f t="shared" si="32"/>
        <v>0</v>
      </c>
      <c r="O271" s="40">
        <f t="shared" si="33"/>
        <v>0</v>
      </c>
      <c r="P271" s="40">
        <f t="shared" si="34"/>
        <v>0</v>
      </c>
    </row>
    <row r="272" spans="8:16" ht="12.75" customHeight="1" x14ac:dyDescent="0.2">
      <c r="I272" s="37">
        <f t="shared" si="35"/>
        <v>245</v>
      </c>
      <c r="J272" s="38">
        <f t="shared" si="36"/>
        <v>50425</v>
      </c>
      <c r="K272" s="53">
        <f t="shared" si="31"/>
        <v>50456</v>
      </c>
      <c r="L272" s="39">
        <f t="shared" si="30"/>
        <v>0</v>
      </c>
      <c r="M272" s="40">
        <f t="shared" si="28"/>
        <v>0</v>
      </c>
      <c r="N272" s="40">
        <f t="shared" si="32"/>
        <v>0</v>
      </c>
      <c r="O272" s="40">
        <f t="shared" si="33"/>
        <v>0</v>
      </c>
      <c r="P272" s="40">
        <f t="shared" si="34"/>
        <v>0</v>
      </c>
    </row>
    <row r="273" spans="9:16" ht="12.75" customHeight="1" x14ac:dyDescent="0.2">
      <c r="I273" s="37">
        <f t="shared" si="35"/>
        <v>246</v>
      </c>
      <c r="J273" s="38">
        <f t="shared" si="36"/>
        <v>50456</v>
      </c>
      <c r="K273" s="53">
        <f t="shared" si="31"/>
        <v>50484</v>
      </c>
      <c r="L273" s="39">
        <f t="shared" si="30"/>
        <v>0</v>
      </c>
      <c r="M273" s="40">
        <f t="shared" si="28"/>
        <v>0</v>
      </c>
      <c r="N273" s="40">
        <f t="shared" si="32"/>
        <v>0</v>
      </c>
      <c r="O273" s="40">
        <f t="shared" si="33"/>
        <v>0</v>
      </c>
      <c r="P273" s="40">
        <f t="shared" si="34"/>
        <v>0</v>
      </c>
    </row>
    <row r="274" spans="9:16" ht="12.75" customHeight="1" x14ac:dyDescent="0.2">
      <c r="I274" s="37">
        <f t="shared" si="35"/>
        <v>247</v>
      </c>
      <c r="J274" s="38">
        <f t="shared" si="36"/>
        <v>50484</v>
      </c>
      <c r="K274" s="53">
        <f t="shared" si="31"/>
        <v>50515</v>
      </c>
      <c r="L274" s="39">
        <f t="shared" si="30"/>
        <v>0</v>
      </c>
      <c r="M274" s="40">
        <f t="shared" si="28"/>
        <v>0</v>
      </c>
      <c r="N274" s="40">
        <f t="shared" si="32"/>
        <v>0</v>
      </c>
      <c r="O274" s="40">
        <f t="shared" si="33"/>
        <v>0</v>
      </c>
      <c r="P274" s="40">
        <f t="shared" si="34"/>
        <v>0</v>
      </c>
    </row>
    <row r="275" spans="9:16" ht="12.75" customHeight="1" x14ac:dyDescent="0.2">
      <c r="I275" s="37">
        <f t="shared" si="35"/>
        <v>248</v>
      </c>
      <c r="J275" s="38">
        <f t="shared" si="36"/>
        <v>50515</v>
      </c>
      <c r="K275" s="53">
        <f t="shared" si="31"/>
        <v>50545</v>
      </c>
      <c r="L275" s="39">
        <f t="shared" si="30"/>
        <v>0</v>
      </c>
      <c r="M275" s="40">
        <f t="shared" si="28"/>
        <v>0</v>
      </c>
      <c r="N275" s="40">
        <f t="shared" si="32"/>
        <v>0</v>
      </c>
      <c r="O275" s="40">
        <f t="shared" si="33"/>
        <v>0</v>
      </c>
      <c r="P275" s="40">
        <f t="shared" si="34"/>
        <v>0</v>
      </c>
    </row>
    <row r="276" spans="9:16" ht="12.75" customHeight="1" x14ac:dyDescent="0.2">
      <c r="I276" s="37">
        <f t="shared" si="35"/>
        <v>249</v>
      </c>
      <c r="J276" s="38">
        <f t="shared" si="36"/>
        <v>50545</v>
      </c>
      <c r="K276" s="53">
        <f t="shared" si="31"/>
        <v>50576</v>
      </c>
      <c r="L276" s="39">
        <f t="shared" si="30"/>
        <v>0</v>
      </c>
      <c r="M276" s="40">
        <f t="shared" si="28"/>
        <v>0</v>
      </c>
      <c r="N276" s="40">
        <f t="shared" si="32"/>
        <v>0</v>
      </c>
      <c r="O276" s="40">
        <f t="shared" si="33"/>
        <v>0</v>
      </c>
      <c r="P276" s="40">
        <f t="shared" si="34"/>
        <v>0</v>
      </c>
    </row>
    <row r="277" spans="9:16" ht="12.75" customHeight="1" x14ac:dyDescent="0.2">
      <c r="I277" s="37">
        <f t="shared" si="35"/>
        <v>250</v>
      </c>
      <c r="J277" s="38">
        <f t="shared" si="36"/>
        <v>50576</v>
      </c>
      <c r="K277" s="53">
        <f t="shared" si="31"/>
        <v>50606</v>
      </c>
      <c r="L277" s="39">
        <f t="shared" si="30"/>
        <v>0</v>
      </c>
      <c r="M277" s="40">
        <f t="shared" si="28"/>
        <v>0</v>
      </c>
      <c r="N277" s="40">
        <f t="shared" si="32"/>
        <v>0</v>
      </c>
      <c r="O277" s="40">
        <f t="shared" si="33"/>
        <v>0</v>
      </c>
      <c r="P277" s="40">
        <f t="shared" si="34"/>
        <v>0</v>
      </c>
    </row>
    <row r="278" spans="9:16" ht="12.75" customHeight="1" x14ac:dyDescent="0.2">
      <c r="I278" s="37">
        <f t="shared" si="35"/>
        <v>251</v>
      </c>
      <c r="J278" s="38">
        <f t="shared" si="36"/>
        <v>50606</v>
      </c>
      <c r="K278" s="53">
        <f t="shared" si="31"/>
        <v>50637</v>
      </c>
      <c r="L278" s="39">
        <f t="shared" si="30"/>
        <v>0</v>
      </c>
      <c r="M278" s="40">
        <f t="shared" si="28"/>
        <v>0</v>
      </c>
      <c r="N278" s="40">
        <f t="shared" si="32"/>
        <v>0</v>
      </c>
      <c r="O278" s="40">
        <f t="shared" si="33"/>
        <v>0</v>
      </c>
      <c r="P278" s="40">
        <f t="shared" si="34"/>
        <v>0</v>
      </c>
    </row>
    <row r="279" spans="9:16" ht="12.75" customHeight="1" x14ac:dyDescent="0.2">
      <c r="I279" s="37">
        <f t="shared" si="35"/>
        <v>252</v>
      </c>
      <c r="J279" s="38">
        <f t="shared" si="36"/>
        <v>50637</v>
      </c>
      <c r="K279" s="53">
        <f t="shared" si="31"/>
        <v>50668</v>
      </c>
      <c r="L279" s="39">
        <f t="shared" si="30"/>
        <v>0</v>
      </c>
      <c r="M279" s="40">
        <f t="shared" si="28"/>
        <v>0</v>
      </c>
      <c r="N279" s="40">
        <f t="shared" si="32"/>
        <v>0</v>
      </c>
      <c r="O279" s="40">
        <f t="shared" si="33"/>
        <v>0</v>
      </c>
      <c r="P279" s="40">
        <f t="shared" si="34"/>
        <v>0</v>
      </c>
    </row>
    <row r="280" spans="9:16" ht="12.75" customHeight="1" x14ac:dyDescent="0.2">
      <c r="I280" s="37">
        <f t="shared" si="35"/>
        <v>253</v>
      </c>
      <c r="J280" s="38">
        <f t="shared" si="36"/>
        <v>50668</v>
      </c>
      <c r="K280" s="53">
        <f t="shared" si="31"/>
        <v>50698</v>
      </c>
      <c r="L280" s="39">
        <f t="shared" si="30"/>
        <v>0</v>
      </c>
      <c r="M280" s="40">
        <f t="shared" ref="M280:M343" si="37">IF(I280&lt;&gt;"",P279,"")</f>
        <v>0</v>
      </c>
      <c r="N280" s="40">
        <f t="shared" si="32"/>
        <v>0</v>
      </c>
      <c r="O280" s="40">
        <f t="shared" si="33"/>
        <v>0</v>
      </c>
      <c r="P280" s="40">
        <f t="shared" si="34"/>
        <v>0</v>
      </c>
    </row>
    <row r="281" spans="9:16" ht="12.75" customHeight="1" x14ac:dyDescent="0.2">
      <c r="I281" s="37">
        <f t="shared" si="35"/>
        <v>254</v>
      </c>
      <c r="J281" s="38">
        <f t="shared" si="36"/>
        <v>50698</v>
      </c>
      <c r="K281" s="53">
        <f t="shared" si="31"/>
        <v>50729</v>
      </c>
      <c r="L281" s="39">
        <f t="shared" si="30"/>
        <v>0</v>
      </c>
      <c r="M281" s="40">
        <f t="shared" si="37"/>
        <v>0</v>
      </c>
      <c r="N281" s="40">
        <f t="shared" si="32"/>
        <v>0</v>
      </c>
      <c r="O281" s="40">
        <f t="shared" si="33"/>
        <v>0</v>
      </c>
      <c r="P281" s="40">
        <f t="shared" si="34"/>
        <v>0</v>
      </c>
    </row>
    <row r="282" spans="9:16" ht="12.75" customHeight="1" x14ac:dyDescent="0.2">
      <c r="I282" s="37">
        <f t="shared" si="35"/>
        <v>255</v>
      </c>
      <c r="J282" s="38">
        <f t="shared" si="36"/>
        <v>50729</v>
      </c>
      <c r="K282" s="53">
        <f t="shared" si="31"/>
        <v>50759</v>
      </c>
      <c r="L282" s="39">
        <f t="shared" si="30"/>
        <v>0</v>
      </c>
      <c r="M282" s="40">
        <f t="shared" si="37"/>
        <v>0</v>
      </c>
      <c r="N282" s="40">
        <f t="shared" si="32"/>
        <v>0</v>
      </c>
      <c r="O282" s="40">
        <f t="shared" si="33"/>
        <v>0</v>
      </c>
      <c r="P282" s="40">
        <f t="shared" si="34"/>
        <v>0</v>
      </c>
    </row>
    <row r="283" spans="9:16" ht="12.75" customHeight="1" x14ac:dyDescent="0.2">
      <c r="I283" s="37">
        <f t="shared" si="35"/>
        <v>256</v>
      </c>
      <c r="J283" s="38">
        <f t="shared" si="36"/>
        <v>50759</v>
      </c>
      <c r="K283" s="53">
        <f t="shared" si="31"/>
        <v>50790</v>
      </c>
      <c r="L283" s="39">
        <f t="shared" si="30"/>
        <v>0</v>
      </c>
      <c r="M283" s="40">
        <f t="shared" si="37"/>
        <v>0</v>
      </c>
      <c r="N283" s="40">
        <f t="shared" si="32"/>
        <v>0</v>
      </c>
      <c r="O283" s="40">
        <f t="shared" si="33"/>
        <v>0</v>
      </c>
      <c r="P283" s="40">
        <f t="shared" si="34"/>
        <v>0</v>
      </c>
    </row>
    <row r="284" spans="9:16" ht="12.75" customHeight="1" x14ac:dyDescent="0.2">
      <c r="I284" s="37">
        <f t="shared" si="35"/>
        <v>257</v>
      </c>
      <c r="J284" s="38">
        <f t="shared" si="36"/>
        <v>50790</v>
      </c>
      <c r="K284" s="53">
        <f t="shared" si="31"/>
        <v>50821</v>
      </c>
      <c r="L284" s="39">
        <f t="shared" ref="L284:L347" si="38">IF(M284&lt;=L283,M284+N284,IF($L$10="Montant",VLOOKUP(M284,$L$13:$M$21,2),IF($L$10="Pourcentage du solde",IF(M284*$P$12&lt;=$P$13,$P$13,M284*$P$12),IF(M284&lt;=$P$18*$P$17,M284+N284,$P$17*$P$18))))</f>
        <v>0</v>
      </c>
      <c r="M284" s="40">
        <f t="shared" si="37"/>
        <v>0</v>
      </c>
      <c r="N284" s="40">
        <f t="shared" si="32"/>
        <v>0</v>
      </c>
      <c r="O284" s="40">
        <f t="shared" si="33"/>
        <v>0</v>
      </c>
      <c r="P284" s="40">
        <f t="shared" si="34"/>
        <v>0</v>
      </c>
    </row>
    <row r="285" spans="9:16" ht="12.75" customHeight="1" x14ac:dyDescent="0.2">
      <c r="I285" s="37">
        <f t="shared" si="35"/>
        <v>258</v>
      </c>
      <c r="J285" s="38">
        <f t="shared" si="36"/>
        <v>50821</v>
      </c>
      <c r="K285" s="53">
        <f t="shared" ref="K285:K348" si="39">IF(J286="",0,J286)</f>
        <v>50849</v>
      </c>
      <c r="L285" s="39">
        <f t="shared" si="38"/>
        <v>0</v>
      </c>
      <c r="M285" s="40">
        <f t="shared" si="37"/>
        <v>0</v>
      </c>
      <c r="N285" s="40">
        <f t="shared" ref="N285:N348" si="40">IF(I285&lt;&gt;"",$N$24*M285,"")</f>
        <v>0</v>
      </c>
      <c r="O285" s="40">
        <f t="shared" ref="O285:O348" si="41">IF(I285&lt;&gt;"",L285-N285,"")</f>
        <v>0</v>
      </c>
      <c r="P285" s="40">
        <f t="shared" ref="P285:P348" si="42">IF(I285&lt;&gt;"",M285-O285,"")</f>
        <v>0</v>
      </c>
    </row>
    <row r="286" spans="9:16" ht="12.75" customHeight="1" x14ac:dyDescent="0.2">
      <c r="I286" s="37">
        <f t="shared" ref="I286:I349" si="43">I285+1</f>
        <v>259</v>
      </c>
      <c r="J286" s="38">
        <f t="shared" si="36"/>
        <v>50849</v>
      </c>
      <c r="K286" s="53">
        <f t="shared" si="39"/>
        <v>50880</v>
      </c>
      <c r="L286" s="39">
        <f t="shared" si="38"/>
        <v>0</v>
      </c>
      <c r="M286" s="40">
        <f t="shared" si="37"/>
        <v>0</v>
      </c>
      <c r="N286" s="40">
        <f t="shared" si="40"/>
        <v>0</v>
      </c>
      <c r="O286" s="40">
        <f t="shared" si="41"/>
        <v>0</v>
      </c>
      <c r="P286" s="40">
        <f t="shared" si="42"/>
        <v>0</v>
      </c>
    </row>
    <row r="287" spans="9:16" ht="12.75" customHeight="1" x14ac:dyDescent="0.2">
      <c r="I287" s="37">
        <f t="shared" si="43"/>
        <v>260</v>
      </c>
      <c r="J287" s="38">
        <f t="shared" si="36"/>
        <v>50880</v>
      </c>
      <c r="K287" s="53">
        <f t="shared" si="39"/>
        <v>50910</v>
      </c>
      <c r="L287" s="39">
        <f t="shared" si="38"/>
        <v>0</v>
      </c>
      <c r="M287" s="40">
        <f t="shared" si="37"/>
        <v>0</v>
      </c>
      <c r="N287" s="40">
        <f t="shared" si="40"/>
        <v>0</v>
      </c>
      <c r="O287" s="40">
        <f t="shared" si="41"/>
        <v>0</v>
      </c>
      <c r="P287" s="40">
        <f t="shared" si="42"/>
        <v>0</v>
      </c>
    </row>
    <row r="288" spans="9:16" ht="12.75" customHeight="1" x14ac:dyDescent="0.2">
      <c r="I288" s="37">
        <f t="shared" si="43"/>
        <v>261</v>
      </c>
      <c r="J288" s="38">
        <f t="shared" si="36"/>
        <v>50910</v>
      </c>
      <c r="K288" s="53">
        <f t="shared" si="39"/>
        <v>50941</v>
      </c>
      <c r="L288" s="39">
        <f t="shared" si="38"/>
        <v>0</v>
      </c>
      <c r="M288" s="40">
        <f t="shared" si="37"/>
        <v>0</v>
      </c>
      <c r="N288" s="40">
        <f t="shared" si="40"/>
        <v>0</v>
      </c>
      <c r="O288" s="40">
        <f t="shared" si="41"/>
        <v>0</v>
      </c>
      <c r="P288" s="40">
        <f t="shared" si="42"/>
        <v>0</v>
      </c>
    </row>
    <row r="289" spans="9:16" ht="12.75" customHeight="1" x14ac:dyDescent="0.2">
      <c r="I289" s="37">
        <f t="shared" si="43"/>
        <v>262</v>
      </c>
      <c r="J289" s="38">
        <f t="shared" si="36"/>
        <v>50941</v>
      </c>
      <c r="K289" s="53">
        <f t="shared" si="39"/>
        <v>50971</v>
      </c>
      <c r="L289" s="39">
        <f t="shared" si="38"/>
        <v>0</v>
      </c>
      <c r="M289" s="40">
        <f t="shared" si="37"/>
        <v>0</v>
      </c>
      <c r="N289" s="40">
        <f t="shared" si="40"/>
        <v>0</v>
      </c>
      <c r="O289" s="40">
        <f t="shared" si="41"/>
        <v>0</v>
      </c>
      <c r="P289" s="40">
        <f t="shared" si="42"/>
        <v>0</v>
      </c>
    </row>
    <row r="290" spans="9:16" ht="12.75" customHeight="1" x14ac:dyDescent="0.2">
      <c r="I290" s="37">
        <f t="shared" si="43"/>
        <v>263</v>
      </c>
      <c r="J290" s="38">
        <f t="shared" si="36"/>
        <v>50971</v>
      </c>
      <c r="K290" s="53">
        <f t="shared" si="39"/>
        <v>51002</v>
      </c>
      <c r="L290" s="39">
        <f t="shared" si="38"/>
        <v>0</v>
      </c>
      <c r="M290" s="40">
        <f t="shared" si="37"/>
        <v>0</v>
      </c>
      <c r="N290" s="40">
        <f t="shared" si="40"/>
        <v>0</v>
      </c>
      <c r="O290" s="40">
        <f t="shared" si="41"/>
        <v>0</v>
      </c>
      <c r="P290" s="40">
        <f t="shared" si="42"/>
        <v>0</v>
      </c>
    </row>
    <row r="291" spans="9:16" ht="12.75" customHeight="1" x14ac:dyDescent="0.2">
      <c r="I291" s="37">
        <f t="shared" si="43"/>
        <v>264</v>
      </c>
      <c r="J291" s="38">
        <f t="shared" si="36"/>
        <v>51002</v>
      </c>
      <c r="K291" s="53">
        <f t="shared" si="39"/>
        <v>51033</v>
      </c>
      <c r="L291" s="39">
        <f t="shared" si="38"/>
        <v>0</v>
      </c>
      <c r="M291" s="40">
        <f t="shared" si="37"/>
        <v>0</v>
      </c>
      <c r="N291" s="40">
        <f t="shared" si="40"/>
        <v>0</v>
      </c>
      <c r="O291" s="40">
        <f t="shared" si="41"/>
        <v>0</v>
      </c>
      <c r="P291" s="40">
        <f t="shared" si="42"/>
        <v>0</v>
      </c>
    </row>
    <row r="292" spans="9:16" ht="12.75" customHeight="1" x14ac:dyDescent="0.2">
      <c r="I292" s="37">
        <f t="shared" si="43"/>
        <v>265</v>
      </c>
      <c r="J292" s="38">
        <f t="shared" si="36"/>
        <v>51033</v>
      </c>
      <c r="K292" s="53">
        <f t="shared" si="39"/>
        <v>51063</v>
      </c>
      <c r="L292" s="39">
        <f t="shared" si="38"/>
        <v>0</v>
      </c>
      <c r="M292" s="40">
        <f t="shared" si="37"/>
        <v>0</v>
      </c>
      <c r="N292" s="40">
        <f t="shared" si="40"/>
        <v>0</v>
      </c>
      <c r="O292" s="40">
        <f t="shared" si="41"/>
        <v>0</v>
      </c>
      <c r="P292" s="40">
        <f t="shared" si="42"/>
        <v>0</v>
      </c>
    </row>
    <row r="293" spans="9:16" ht="12.75" customHeight="1" x14ac:dyDescent="0.2">
      <c r="I293" s="37">
        <f t="shared" si="43"/>
        <v>266</v>
      </c>
      <c r="J293" s="38">
        <f t="shared" si="36"/>
        <v>51063</v>
      </c>
      <c r="K293" s="53">
        <f t="shared" si="39"/>
        <v>51094</v>
      </c>
      <c r="L293" s="39">
        <f t="shared" si="38"/>
        <v>0</v>
      </c>
      <c r="M293" s="40">
        <f t="shared" si="37"/>
        <v>0</v>
      </c>
      <c r="N293" s="40">
        <f t="shared" si="40"/>
        <v>0</v>
      </c>
      <c r="O293" s="40">
        <f t="shared" si="41"/>
        <v>0</v>
      </c>
      <c r="P293" s="40">
        <f t="shared" si="42"/>
        <v>0</v>
      </c>
    </row>
    <row r="294" spans="9:16" ht="12.75" customHeight="1" x14ac:dyDescent="0.2">
      <c r="I294" s="37">
        <f t="shared" si="43"/>
        <v>267</v>
      </c>
      <c r="J294" s="38">
        <f t="shared" si="36"/>
        <v>51094</v>
      </c>
      <c r="K294" s="53">
        <f t="shared" si="39"/>
        <v>51124</v>
      </c>
      <c r="L294" s="39">
        <f t="shared" si="38"/>
        <v>0</v>
      </c>
      <c r="M294" s="40">
        <f t="shared" si="37"/>
        <v>0</v>
      </c>
      <c r="N294" s="40">
        <f t="shared" si="40"/>
        <v>0</v>
      </c>
      <c r="O294" s="40">
        <f t="shared" si="41"/>
        <v>0</v>
      </c>
      <c r="P294" s="40">
        <f t="shared" si="42"/>
        <v>0</v>
      </c>
    </row>
    <row r="295" spans="9:16" ht="12.75" customHeight="1" x14ac:dyDescent="0.2">
      <c r="I295" s="37">
        <f t="shared" si="43"/>
        <v>268</v>
      </c>
      <c r="J295" s="38">
        <f t="shared" si="36"/>
        <v>51124</v>
      </c>
      <c r="K295" s="53">
        <f t="shared" si="39"/>
        <v>51155</v>
      </c>
      <c r="L295" s="39">
        <f t="shared" si="38"/>
        <v>0</v>
      </c>
      <c r="M295" s="40">
        <f t="shared" si="37"/>
        <v>0</v>
      </c>
      <c r="N295" s="40">
        <f t="shared" si="40"/>
        <v>0</v>
      </c>
      <c r="O295" s="40">
        <f t="shared" si="41"/>
        <v>0</v>
      </c>
      <c r="P295" s="40">
        <f t="shared" si="42"/>
        <v>0</v>
      </c>
    </row>
    <row r="296" spans="9:16" ht="12.75" customHeight="1" x14ac:dyDescent="0.2">
      <c r="I296" s="37">
        <f t="shared" si="43"/>
        <v>269</v>
      </c>
      <c r="J296" s="38">
        <f t="shared" si="36"/>
        <v>51155</v>
      </c>
      <c r="K296" s="53">
        <f t="shared" si="39"/>
        <v>51186</v>
      </c>
      <c r="L296" s="39">
        <f t="shared" si="38"/>
        <v>0</v>
      </c>
      <c r="M296" s="40">
        <f t="shared" si="37"/>
        <v>0</v>
      </c>
      <c r="N296" s="40">
        <f t="shared" si="40"/>
        <v>0</v>
      </c>
      <c r="O296" s="40">
        <f t="shared" si="41"/>
        <v>0</v>
      </c>
      <c r="P296" s="40">
        <f t="shared" si="42"/>
        <v>0</v>
      </c>
    </row>
    <row r="297" spans="9:16" ht="12.75" customHeight="1" x14ac:dyDescent="0.2">
      <c r="I297" s="37">
        <f t="shared" si="43"/>
        <v>270</v>
      </c>
      <c r="J297" s="38">
        <f t="shared" si="36"/>
        <v>51186</v>
      </c>
      <c r="K297" s="53">
        <f t="shared" si="39"/>
        <v>51215</v>
      </c>
      <c r="L297" s="39">
        <f t="shared" si="38"/>
        <v>0</v>
      </c>
      <c r="M297" s="40">
        <f t="shared" si="37"/>
        <v>0</v>
      </c>
      <c r="N297" s="40">
        <f t="shared" si="40"/>
        <v>0</v>
      </c>
      <c r="O297" s="40">
        <f t="shared" si="41"/>
        <v>0</v>
      </c>
      <c r="P297" s="40">
        <f t="shared" si="42"/>
        <v>0</v>
      </c>
    </row>
    <row r="298" spans="9:16" ht="12.75" customHeight="1" x14ac:dyDescent="0.2">
      <c r="I298" s="37">
        <f t="shared" si="43"/>
        <v>271</v>
      </c>
      <c r="J298" s="38">
        <f t="shared" si="36"/>
        <v>51215</v>
      </c>
      <c r="K298" s="53">
        <f t="shared" si="39"/>
        <v>51246</v>
      </c>
      <c r="L298" s="39">
        <f t="shared" si="38"/>
        <v>0</v>
      </c>
      <c r="M298" s="40">
        <f t="shared" si="37"/>
        <v>0</v>
      </c>
      <c r="N298" s="40">
        <f t="shared" si="40"/>
        <v>0</v>
      </c>
      <c r="O298" s="40">
        <f t="shared" si="41"/>
        <v>0</v>
      </c>
      <c r="P298" s="40">
        <f t="shared" si="42"/>
        <v>0</v>
      </c>
    </row>
    <row r="299" spans="9:16" ht="12.75" customHeight="1" x14ac:dyDescent="0.2">
      <c r="I299" s="37">
        <f t="shared" si="43"/>
        <v>272</v>
      </c>
      <c r="J299" s="38">
        <f t="shared" si="36"/>
        <v>51246</v>
      </c>
      <c r="K299" s="53">
        <f t="shared" si="39"/>
        <v>51276</v>
      </c>
      <c r="L299" s="39">
        <f t="shared" si="38"/>
        <v>0</v>
      </c>
      <c r="M299" s="40">
        <f t="shared" si="37"/>
        <v>0</v>
      </c>
      <c r="N299" s="40">
        <f t="shared" si="40"/>
        <v>0</v>
      </c>
      <c r="O299" s="40">
        <f t="shared" si="41"/>
        <v>0</v>
      </c>
      <c r="P299" s="40">
        <f t="shared" si="42"/>
        <v>0</v>
      </c>
    </row>
    <row r="300" spans="9:16" ht="12.75" customHeight="1" x14ac:dyDescent="0.2">
      <c r="I300" s="37">
        <f t="shared" si="43"/>
        <v>273</v>
      </c>
      <c r="J300" s="38">
        <f t="shared" si="36"/>
        <v>51276</v>
      </c>
      <c r="K300" s="53">
        <f t="shared" si="39"/>
        <v>51307</v>
      </c>
      <c r="L300" s="39">
        <f t="shared" si="38"/>
        <v>0</v>
      </c>
      <c r="M300" s="40">
        <f t="shared" si="37"/>
        <v>0</v>
      </c>
      <c r="N300" s="40">
        <f t="shared" si="40"/>
        <v>0</v>
      </c>
      <c r="O300" s="40">
        <f t="shared" si="41"/>
        <v>0</v>
      </c>
      <c r="P300" s="40">
        <f t="shared" si="42"/>
        <v>0</v>
      </c>
    </row>
    <row r="301" spans="9:16" ht="12.75" customHeight="1" x14ac:dyDescent="0.2">
      <c r="I301" s="37">
        <f t="shared" si="43"/>
        <v>274</v>
      </c>
      <c r="J301" s="38">
        <f t="shared" si="36"/>
        <v>51307</v>
      </c>
      <c r="K301" s="53">
        <f t="shared" si="39"/>
        <v>51337</v>
      </c>
      <c r="L301" s="39">
        <f t="shared" si="38"/>
        <v>0</v>
      </c>
      <c r="M301" s="40">
        <f t="shared" si="37"/>
        <v>0</v>
      </c>
      <c r="N301" s="40">
        <f t="shared" si="40"/>
        <v>0</v>
      </c>
      <c r="O301" s="40">
        <f t="shared" si="41"/>
        <v>0</v>
      </c>
      <c r="P301" s="40">
        <f t="shared" si="42"/>
        <v>0</v>
      </c>
    </row>
    <row r="302" spans="9:16" ht="12.75" customHeight="1" x14ac:dyDescent="0.2">
      <c r="I302" s="37">
        <f t="shared" si="43"/>
        <v>275</v>
      </c>
      <c r="J302" s="38">
        <f t="shared" si="36"/>
        <v>51337</v>
      </c>
      <c r="K302" s="53">
        <f t="shared" si="39"/>
        <v>51368</v>
      </c>
      <c r="L302" s="39">
        <f t="shared" si="38"/>
        <v>0</v>
      </c>
      <c r="M302" s="40">
        <f t="shared" si="37"/>
        <v>0</v>
      </c>
      <c r="N302" s="40">
        <f t="shared" si="40"/>
        <v>0</v>
      </c>
      <c r="O302" s="40">
        <f t="shared" si="41"/>
        <v>0</v>
      </c>
      <c r="P302" s="40">
        <f t="shared" si="42"/>
        <v>0</v>
      </c>
    </row>
    <row r="303" spans="9:16" ht="12.75" customHeight="1" x14ac:dyDescent="0.2">
      <c r="I303" s="37">
        <f t="shared" si="43"/>
        <v>276</v>
      </c>
      <c r="J303" s="38">
        <f t="shared" si="36"/>
        <v>51368</v>
      </c>
      <c r="K303" s="53">
        <f t="shared" si="39"/>
        <v>51399</v>
      </c>
      <c r="L303" s="39">
        <f t="shared" si="38"/>
        <v>0</v>
      </c>
      <c r="M303" s="40">
        <f t="shared" si="37"/>
        <v>0</v>
      </c>
      <c r="N303" s="40">
        <f t="shared" si="40"/>
        <v>0</v>
      </c>
      <c r="O303" s="40">
        <f t="shared" si="41"/>
        <v>0</v>
      </c>
      <c r="P303" s="40">
        <f t="shared" si="42"/>
        <v>0</v>
      </c>
    </row>
    <row r="304" spans="9:16" ht="12.75" customHeight="1" x14ac:dyDescent="0.2">
      <c r="I304" s="37">
        <f t="shared" si="43"/>
        <v>277</v>
      </c>
      <c r="J304" s="38">
        <f t="shared" si="36"/>
        <v>51399</v>
      </c>
      <c r="K304" s="53">
        <f t="shared" si="39"/>
        <v>51429</v>
      </c>
      <c r="L304" s="39">
        <f t="shared" si="38"/>
        <v>0</v>
      </c>
      <c r="M304" s="40">
        <f t="shared" si="37"/>
        <v>0</v>
      </c>
      <c r="N304" s="40">
        <f t="shared" si="40"/>
        <v>0</v>
      </c>
      <c r="O304" s="40">
        <f t="shared" si="41"/>
        <v>0</v>
      </c>
      <c r="P304" s="40">
        <f t="shared" si="42"/>
        <v>0</v>
      </c>
    </row>
    <row r="305" spans="9:16" ht="12.75" customHeight="1" x14ac:dyDescent="0.2">
      <c r="I305" s="37">
        <f t="shared" si="43"/>
        <v>278</v>
      </c>
      <c r="J305" s="38">
        <f t="shared" si="36"/>
        <v>51429</v>
      </c>
      <c r="K305" s="53">
        <f t="shared" si="39"/>
        <v>51460</v>
      </c>
      <c r="L305" s="39">
        <f t="shared" si="38"/>
        <v>0</v>
      </c>
      <c r="M305" s="40">
        <f t="shared" si="37"/>
        <v>0</v>
      </c>
      <c r="N305" s="40">
        <f t="shared" si="40"/>
        <v>0</v>
      </c>
      <c r="O305" s="40">
        <f t="shared" si="41"/>
        <v>0</v>
      </c>
      <c r="P305" s="40">
        <f t="shared" si="42"/>
        <v>0</v>
      </c>
    </row>
    <row r="306" spans="9:16" ht="12.75" customHeight="1" x14ac:dyDescent="0.2">
      <c r="I306" s="37">
        <f t="shared" si="43"/>
        <v>279</v>
      </c>
      <c r="J306" s="38">
        <f t="shared" si="36"/>
        <v>51460</v>
      </c>
      <c r="K306" s="53">
        <f t="shared" si="39"/>
        <v>51490</v>
      </c>
      <c r="L306" s="39">
        <f t="shared" si="38"/>
        <v>0</v>
      </c>
      <c r="M306" s="40">
        <f t="shared" si="37"/>
        <v>0</v>
      </c>
      <c r="N306" s="40">
        <f t="shared" si="40"/>
        <v>0</v>
      </c>
      <c r="O306" s="40">
        <f t="shared" si="41"/>
        <v>0</v>
      </c>
      <c r="P306" s="40">
        <f t="shared" si="42"/>
        <v>0</v>
      </c>
    </row>
    <row r="307" spans="9:16" ht="12.75" customHeight="1" x14ac:dyDescent="0.2">
      <c r="I307" s="37">
        <f t="shared" si="43"/>
        <v>280</v>
      </c>
      <c r="J307" s="38">
        <f t="shared" si="36"/>
        <v>51490</v>
      </c>
      <c r="K307" s="53">
        <f t="shared" si="39"/>
        <v>51521</v>
      </c>
      <c r="L307" s="39">
        <f t="shared" si="38"/>
        <v>0</v>
      </c>
      <c r="M307" s="40">
        <f t="shared" si="37"/>
        <v>0</v>
      </c>
      <c r="N307" s="40">
        <f t="shared" si="40"/>
        <v>0</v>
      </c>
      <c r="O307" s="40">
        <f t="shared" si="41"/>
        <v>0</v>
      </c>
      <c r="P307" s="40">
        <f t="shared" si="42"/>
        <v>0</v>
      </c>
    </row>
    <row r="308" spans="9:16" ht="12.75" customHeight="1" x14ac:dyDescent="0.2">
      <c r="I308" s="37">
        <f t="shared" si="43"/>
        <v>281</v>
      </c>
      <c r="J308" s="38">
        <f t="shared" si="36"/>
        <v>51521</v>
      </c>
      <c r="K308" s="53">
        <f t="shared" si="39"/>
        <v>51552</v>
      </c>
      <c r="L308" s="39">
        <f t="shared" si="38"/>
        <v>0</v>
      </c>
      <c r="M308" s="40">
        <f t="shared" si="37"/>
        <v>0</v>
      </c>
      <c r="N308" s="40">
        <f t="shared" si="40"/>
        <v>0</v>
      </c>
      <c r="O308" s="40">
        <f t="shared" si="41"/>
        <v>0</v>
      </c>
      <c r="P308" s="40">
        <f t="shared" si="42"/>
        <v>0</v>
      </c>
    </row>
    <row r="309" spans="9:16" ht="12.75" customHeight="1" x14ac:dyDescent="0.2">
      <c r="I309" s="37">
        <f t="shared" si="43"/>
        <v>282</v>
      </c>
      <c r="J309" s="38">
        <f t="shared" si="36"/>
        <v>51552</v>
      </c>
      <c r="K309" s="53">
        <f t="shared" si="39"/>
        <v>51580</v>
      </c>
      <c r="L309" s="39">
        <f t="shared" si="38"/>
        <v>0</v>
      </c>
      <c r="M309" s="40">
        <f t="shared" si="37"/>
        <v>0</v>
      </c>
      <c r="N309" s="40">
        <f t="shared" si="40"/>
        <v>0</v>
      </c>
      <c r="O309" s="40">
        <f t="shared" si="41"/>
        <v>0</v>
      </c>
      <c r="P309" s="40">
        <f t="shared" si="42"/>
        <v>0</v>
      </c>
    </row>
    <row r="310" spans="9:16" ht="12.75" customHeight="1" x14ac:dyDescent="0.2">
      <c r="I310" s="37">
        <f t="shared" si="43"/>
        <v>283</v>
      </c>
      <c r="J310" s="38">
        <f t="shared" si="36"/>
        <v>51580</v>
      </c>
      <c r="K310" s="53">
        <f t="shared" si="39"/>
        <v>51611</v>
      </c>
      <c r="L310" s="39">
        <f t="shared" si="38"/>
        <v>0</v>
      </c>
      <c r="M310" s="40">
        <f t="shared" si="37"/>
        <v>0</v>
      </c>
      <c r="N310" s="40">
        <f t="shared" si="40"/>
        <v>0</v>
      </c>
      <c r="O310" s="40">
        <f t="shared" si="41"/>
        <v>0</v>
      </c>
      <c r="P310" s="40">
        <f t="shared" si="42"/>
        <v>0</v>
      </c>
    </row>
    <row r="311" spans="9:16" ht="12.75" customHeight="1" x14ac:dyDescent="0.2">
      <c r="I311" s="37">
        <f t="shared" si="43"/>
        <v>284</v>
      </c>
      <c r="J311" s="38">
        <f t="shared" si="36"/>
        <v>51611</v>
      </c>
      <c r="K311" s="53">
        <f t="shared" si="39"/>
        <v>51641</v>
      </c>
      <c r="L311" s="39">
        <f t="shared" si="38"/>
        <v>0</v>
      </c>
      <c r="M311" s="40">
        <f t="shared" si="37"/>
        <v>0</v>
      </c>
      <c r="N311" s="40">
        <f t="shared" si="40"/>
        <v>0</v>
      </c>
      <c r="O311" s="40">
        <f t="shared" si="41"/>
        <v>0</v>
      </c>
      <c r="P311" s="40">
        <f t="shared" si="42"/>
        <v>0</v>
      </c>
    </row>
    <row r="312" spans="9:16" ht="12.75" customHeight="1" x14ac:dyDescent="0.2">
      <c r="I312" s="37">
        <f t="shared" si="43"/>
        <v>285</v>
      </c>
      <c r="J312" s="38">
        <f t="shared" si="36"/>
        <v>51641</v>
      </c>
      <c r="K312" s="53">
        <f t="shared" si="39"/>
        <v>51672</v>
      </c>
      <c r="L312" s="39">
        <f t="shared" si="38"/>
        <v>0</v>
      </c>
      <c r="M312" s="40">
        <f t="shared" si="37"/>
        <v>0</v>
      </c>
      <c r="N312" s="40">
        <f t="shared" si="40"/>
        <v>0</v>
      </c>
      <c r="O312" s="40">
        <f t="shared" si="41"/>
        <v>0</v>
      </c>
      <c r="P312" s="40">
        <f t="shared" si="42"/>
        <v>0</v>
      </c>
    </row>
    <row r="313" spans="9:16" ht="12.75" customHeight="1" x14ac:dyDescent="0.2">
      <c r="I313" s="37">
        <f t="shared" si="43"/>
        <v>286</v>
      </c>
      <c r="J313" s="38">
        <f t="shared" si="36"/>
        <v>51672</v>
      </c>
      <c r="K313" s="53">
        <f t="shared" si="39"/>
        <v>51702</v>
      </c>
      <c r="L313" s="39">
        <f t="shared" si="38"/>
        <v>0</v>
      </c>
      <c r="M313" s="40">
        <f t="shared" si="37"/>
        <v>0</v>
      </c>
      <c r="N313" s="40">
        <f t="shared" si="40"/>
        <v>0</v>
      </c>
      <c r="O313" s="40">
        <f t="shared" si="41"/>
        <v>0</v>
      </c>
      <c r="P313" s="40">
        <f t="shared" si="42"/>
        <v>0</v>
      </c>
    </row>
    <row r="314" spans="9:16" ht="12.75" customHeight="1" x14ac:dyDescent="0.2">
      <c r="I314" s="37">
        <f t="shared" si="43"/>
        <v>287</v>
      </c>
      <c r="J314" s="38">
        <f t="shared" si="36"/>
        <v>51702</v>
      </c>
      <c r="K314" s="53">
        <f t="shared" si="39"/>
        <v>51733</v>
      </c>
      <c r="L314" s="39">
        <f t="shared" si="38"/>
        <v>0</v>
      </c>
      <c r="M314" s="40">
        <f t="shared" si="37"/>
        <v>0</v>
      </c>
      <c r="N314" s="40">
        <f t="shared" si="40"/>
        <v>0</v>
      </c>
      <c r="O314" s="40">
        <f t="shared" si="41"/>
        <v>0</v>
      </c>
      <c r="P314" s="40">
        <f t="shared" si="42"/>
        <v>0</v>
      </c>
    </row>
    <row r="315" spans="9:16" ht="12.75" customHeight="1" x14ac:dyDescent="0.2">
      <c r="I315" s="37">
        <f t="shared" si="43"/>
        <v>288</v>
      </c>
      <c r="J315" s="38">
        <f t="shared" si="36"/>
        <v>51733</v>
      </c>
      <c r="K315" s="53">
        <f t="shared" si="39"/>
        <v>51764</v>
      </c>
      <c r="L315" s="39">
        <f t="shared" si="38"/>
        <v>0</v>
      </c>
      <c r="M315" s="40">
        <f t="shared" si="37"/>
        <v>0</v>
      </c>
      <c r="N315" s="40">
        <f t="shared" si="40"/>
        <v>0</v>
      </c>
      <c r="O315" s="40">
        <f t="shared" si="41"/>
        <v>0</v>
      </c>
      <c r="P315" s="40">
        <f t="shared" si="42"/>
        <v>0</v>
      </c>
    </row>
    <row r="316" spans="9:16" ht="12.75" customHeight="1" x14ac:dyDescent="0.2">
      <c r="I316" s="37">
        <f t="shared" si="43"/>
        <v>289</v>
      </c>
      <c r="J316" s="38">
        <f t="shared" si="36"/>
        <v>51764</v>
      </c>
      <c r="K316" s="53">
        <f t="shared" si="39"/>
        <v>51794</v>
      </c>
      <c r="L316" s="39">
        <f t="shared" si="38"/>
        <v>0</v>
      </c>
      <c r="M316" s="40">
        <f t="shared" si="37"/>
        <v>0</v>
      </c>
      <c r="N316" s="40">
        <f t="shared" si="40"/>
        <v>0</v>
      </c>
      <c r="O316" s="40">
        <f t="shared" si="41"/>
        <v>0</v>
      </c>
      <c r="P316" s="40">
        <f t="shared" si="42"/>
        <v>0</v>
      </c>
    </row>
    <row r="317" spans="9:16" ht="12.75" customHeight="1" x14ac:dyDescent="0.2">
      <c r="I317" s="37">
        <f t="shared" si="43"/>
        <v>290</v>
      </c>
      <c r="J317" s="38">
        <f t="shared" si="36"/>
        <v>51794</v>
      </c>
      <c r="K317" s="53">
        <f t="shared" si="39"/>
        <v>51825</v>
      </c>
      <c r="L317" s="39">
        <f t="shared" si="38"/>
        <v>0</v>
      </c>
      <c r="M317" s="40">
        <f t="shared" si="37"/>
        <v>0</v>
      </c>
      <c r="N317" s="40">
        <f t="shared" si="40"/>
        <v>0</v>
      </c>
      <c r="O317" s="40">
        <f t="shared" si="41"/>
        <v>0</v>
      </c>
      <c r="P317" s="40">
        <f t="shared" si="42"/>
        <v>0</v>
      </c>
    </row>
    <row r="318" spans="9:16" ht="12.75" customHeight="1" x14ac:dyDescent="0.2">
      <c r="I318" s="37">
        <f t="shared" si="43"/>
        <v>291</v>
      </c>
      <c r="J318" s="38">
        <f t="shared" si="36"/>
        <v>51825</v>
      </c>
      <c r="K318" s="53">
        <f t="shared" si="39"/>
        <v>51855</v>
      </c>
      <c r="L318" s="39">
        <f t="shared" si="38"/>
        <v>0</v>
      </c>
      <c r="M318" s="40">
        <f t="shared" si="37"/>
        <v>0</v>
      </c>
      <c r="N318" s="40">
        <f t="shared" si="40"/>
        <v>0</v>
      </c>
      <c r="O318" s="40">
        <f t="shared" si="41"/>
        <v>0</v>
      </c>
      <c r="P318" s="40">
        <f t="shared" si="42"/>
        <v>0</v>
      </c>
    </row>
    <row r="319" spans="9:16" ht="12.75" customHeight="1" x14ac:dyDescent="0.2">
      <c r="I319" s="37">
        <f t="shared" si="43"/>
        <v>292</v>
      </c>
      <c r="J319" s="38">
        <f t="shared" si="36"/>
        <v>51855</v>
      </c>
      <c r="K319" s="53">
        <f t="shared" si="39"/>
        <v>51886</v>
      </c>
      <c r="L319" s="39">
        <f t="shared" si="38"/>
        <v>0</v>
      </c>
      <c r="M319" s="40">
        <f t="shared" si="37"/>
        <v>0</v>
      </c>
      <c r="N319" s="40">
        <f t="shared" si="40"/>
        <v>0</v>
      </c>
      <c r="O319" s="40">
        <f t="shared" si="41"/>
        <v>0</v>
      </c>
      <c r="P319" s="40">
        <f t="shared" si="42"/>
        <v>0</v>
      </c>
    </row>
    <row r="320" spans="9:16" ht="12.75" customHeight="1" x14ac:dyDescent="0.2">
      <c r="I320" s="37">
        <f t="shared" si="43"/>
        <v>293</v>
      </c>
      <c r="J320" s="38">
        <f t="shared" si="36"/>
        <v>51886</v>
      </c>
      <c r="K320" s="53">
        <f t="shared" si="39"/>
        <v>51917</v>
      </c>
      <c r="L320" s="39">
        <f t="shared" si="38"/>
        <v>0</v>
      </c>
      <c r="M320" s="40">
        <f t="shared" si="37"/>
        <v>0</v>
      </c>
      <c r="N320" s="40">
        <f t="shared" si="40"/>
        <v>0</v>
      </c>
      <c r="O320" s="40">
        <f t="shared" si="41"/>
        <v>0</v>
      </c>
      <c r="P320" s="40">
        <f t="shared" si="42"/>
        <v>0</v>
      </c>
    </row>
    <row r="321" spans="9:16" ht="12.75" customHeight="1" x14ac:dyDescent="0.2">
      <c r="I321" s="37">
        <f t="shared" si="43"/>
        <v>294</v>
      </c>
      <c r="J321" s="38">
        <f t="shared" si="36"/>
        <v>51917</v>
      </c>
      <c r="K321" s="53">
        <f t="shared" si="39"/>
        <v>51945</v>
      </c>
      <c r="L321" s="39">
        <f t="shared" si="38"/>
        <v>0</v>
      </c>
      <c r="M321" s="40">
        <f t="shared" si="37"/>
        <v>0</v>
      </c>
      <c r="N321" s="40">
        <f t="shared" si="40"/>
        <v>0</v>
      </c>
      <c r="O321" s="40">
        <f t="shared" si="41"/>
        <v>0</v>
      </c>
      <c r="P321" s="40">
        <f t="shared" si="42"/>
        <v>0</v>
      </c>
    </row>
    <row r="322" spans="9:16" ht="12.75" customHeight="1" x14ac:dyDescent="0.2">
      <c r="I322" s="37">
        <f t="shared" si="43"/>
        <v>295</v>
      </c>
      <c r="J322" s="38">
        <f t="shared" si="36"/>
        <v>51945</v>
      </c>
      <c r="K322" s="53">
        <f t="shared" si="39"/>
        <v>51976</v>
      </c>
      <c r="L322" s="39">
        <f t="shared" si="38"/>
        <v>0</v>
      </c>
      <c r="M322" s="40">
        <f t="shared" si="37"/>
        <v>0</v>
      </c>
      <c r="N322" s="40">
        <f t="shared" si="40"/>
        <v>0</v>
      </c>
      <c r="O322" s="40">
        <f t="shared" si="41"/>
        <v>0</v>
      </c>
      <c r="P322" s="40">
        <f t="shared" si="42"/>
        <v>0</v>
      </c>
    </row>
    <row r="323" spans="9:16" ht="12.75" customHeight="1" x14ac:dyDescent="0.2">
      <c r="I323" s="37">
        <f t="shared" si="43"/>
        <v>296</v>
      </c>
      <c r="J323" s="38">
        <f t="shared" si="36"/>
        <v>51976</v>
      </c>
      <c r="K323" s="53">
        <f t="shared" si="39"/>
        <v>52006</v>
      </c>
      <c r="L323" s="39">
        <f t="shared" si="38"/>
        <v>0</v>
      </c>
      <c r="M323" s="40">
        <f t="shared" si="37"/>
        <v>0</v>
      </c>
      <c r="N323" s="40">
        <f t="shared" si="40"/>
        <v>0</v>
      </c>
      <c r="O323" s="40">
        <f t="shared" si="41"/>
        <v>0</v>
      </c>
      <c r="P323" s="40">
        <f t="shared" si="42"/>
        <v>0</v>
      </c>
    </row>
    <row r="324" spans="9:16" ht="12.75" customHeight="1" x14ac:dyDescent="0.2">
      <c r="I324" s="37">
        <f t="shared" si="43"/>
        <v>297</v>
      </c>
      <c r="J324" s="38">
        <f t="shared" si="36"/>
        <v>52006</v>
      </c>
      <c r="K324" s="53">
        <f t="shared" si="39"/>
        <v>52037</v>
      </c>
      <c r="L324" s="39">
        <f t="shared" si="38"/>
        <v>0</v>
      </c>
      <c r="M324" s="40">
        <f t="shared" si="37"/>
        <v>0</v>
      </c>
      <c r="N324" s="40">
        <f t="shared" si="40"/>
        <v>0</v>
      </c>
      <c r="O324" s="40">
        <f t="shared" si="41"/>
        <v>0</v>
      </c>
      <c r="P324" s="40">
        <f t="shared" si="42"/>
        <v>0</v>
      </c>
    </row>
    <row r="325" spans="9:16" ht="12.75" customHeight="1" x14ac:dyDescent="0.2">
      <c r="I325" s="37">
        <f t="shared" si="43"/>
        <v>298</v>
      </c>
      <c r="J325" s="38">
        <f t="shared" si="36"/>
        <v>52037</v>
      </c>
      <c r="K325" s="53">
        <f t="shared" si="39"/>
        <v>52067</v>
      </c>
      <c r="L325" s="39">
        <f t="shared" si="38"/>
        <v>0</v>
      </c>
      <c r="M325" s="40">
        <f t="shared" si="37"/>
        <v>0</v>
      </c>
      <c r="N325" s="40">
        <f t="shared" si="40"/>
        <v>0</v>
      </c>
      <c r="O325" s="40">
        <f t="shared" si="41"/>
        <v>0</v>
      </c>
      <c r="P325" s="40">
        <f t="shared" si="42"/>
        <v>0</v>
      </c>
    </row>
    <row r="326" spans="9:16" ht="12.75" customHeight="1" x14ac:dyDescent="0.2">
      <c r="I326" s="37">
        <f t="shared" si="43"/>
        <v>299</v>
      </c>
      <c r="J326" s="38">
        <f t="shared" si="36"/>
        <v>52067</v>
      </c>
      <c r="K326" s="53">
        <f t="shared" si="39"/>
        <v>52098</v>
      </c>
      <c r="L326" s="39">
        <f t="shared" si="38"/>
        <v>0</v>
      </c>
      <c r="M326" s="40">
        <f t="shared" si="37"/>
        <v>0</v>
      </c>
      <c r="N326" s="40">
        <f t="shared" si="40"/>
        <v>0</v>
      </c>
      <c r="O326" s="40">
        <f t="shared" si="41"/>
        <v>0</v>
      </c>
      <c r="P326" s="40">
        <f t="shared" si="42"/>
        <v>0</v>
      </c>
    </row>
    <row r="327" spans="9:16" ht="12.75" customHeight="1" x14ac:dyDescent="0.2">
      <c r="I327" s="37">
        <f t="shared" si="43"/>
        <v>300</v>
      </c>
      <c r="J327" s="38">
        <f t="shared" si="36"/>
        <v>52098</v>
      </c>
      <c r="K327" s="53">
        <f t="shared" si="39"/>
        <v>52129</v>
      </c>
      <c r="L327" s="39">
        <f t="shared" si="38"/>
        <v>0</v>
      </c>
      <c r="M327" s="40">
        <f t="shared" si="37"/>
        <v>0</v>
      </c>
      <c r="N327" s="40">
        <f t="shared" si="40"/>
        <v>0</v>
      </c>
      <c r="O327" s="40">
        <f t="shared" si="41"/>
        <v>0</v>
      </c>
      <c r="P327" s="40">
        <f t="shared" si="42"/>
        <v>0</v>
      </c>
    </row>
    <row r="328" spans="9:16" ht="12.75" customHeight="1" x14ac:dyDescent="0.2">
      <c r="I328" s="37">
        <f t="shared" si="43"/>
        <v>301</v>
      </c>
      <c r="J328" s="38">
        <f t="shared" si="36"/>
        <v>52129</v>
      </c>
      <c r="K328" s="53">
        <f t="shared" si="39"/>
        <v>52159</v>
      </c>
      <c r="L328" s="39">
        <f t="shared" si="38"/>
        <v>0</v>
      </c>
      <c r="M328" s="40">
        <f t="shared" si="37"/>
        <v>0</v>
      </c>
      <c r="N328" s="40">
        <f t="shared" si="40"/>
        <v>0</v>
      </c>
      <c r="O328" s="40">
        <f t="shared" si="41"/>
        <v>0</v>
      </c>
      <c r="P328" s="40">
        <f t="shared" si="42"/>
        <v>0</v>
      </c>
    </row>
    <row r="329" spans="9:16" ht="12.75" customHeight="1" x14ac:dyDescent="0.2">
      <c r="I329" s="37">
        <f t="shared" si="43"/>
        <v>302</v>
      </c>
      <c r="J329" s="38">
        <f t="shared" si="36"/>
        <v>52159</v>
      </c>
      <c r="K329" s="53">
        <f t="shared" si="39"/>
        <v>52190</v>
      </c>
      <c r="L329" s="39">
        <f t="shared" si="38"/>
        <v>0</v>
      </c>
      <c r="M329" s="40">
        <f t="shared" si="37"/>
        <v>0</v>
      </c>
      <c r="N329" s="40">
        <f t="shared" si="40"/>
        <v>0</v>
      </c>
      <c r="O329" s="40">
        <f t="shared" si="41"/>
        <v>0</v>
      </c>
      <c r="P329" s="40">
        <f t="shared" si="42"/>
        <v>0</v>
      </c>
    </row>
    <row r="330" spans="9:16" ht="12.75" customHeight="1" x14ac:dyDescent="0.2">
      <c r="I330" s="37">
        <f t="shared" si="43"/>
        <v>303</v>
      </c>
      <c r="J330" s="38">
        <f t="shared" si="36"/>
        <v>52190</v>
      </c>
      <c r="K330" s="53">
        <f t="shared" si="39"/>
        <v>52220</v>
      </c>
      <c r="L330" s="39">
        <f t="shared" si="38"/>
        <v>0</v>
      </c>
      <c r="M330" s="40">
        <f t="shared" si="37"/>
        <v>0</v>
      </c>
      <c r="N330" s="40">
        <f t="shared" si="40"/>
        <v>0</v>
      </c>
      <c r="O330" s="40">
        <f t="shared" si="41"/>
        <v>0</v>
      </c>
      <c r="P330" s="40">
        <f t="shared" si="42"/>
        <v>0</v>
      </c>
    </row>
    <row r="331" spans="9:16" ht="12.75" customHeight="1" x14ac:dyDescent="0.2">
      <c r="I331" s="37">
        <f t="shared" si="43"/>
        <v>304</v>
      </c>
      <c r="J331" s="38">
        <f t="shared" si="36"/>
        <v>52220</v>
      </c>
      <c r="K331" s="53">
        <f t="shared" si="39"/>
        <v>52251</v>
      </c>
      <c r="L331" s="39">
        <f t="shared" si="38"/>
        <v>0</v>
      </c>
      <c r="M331" s="40">
        <f t="shared" si="37"/>
        <v>0</v>
      </c>
      <c r="N331" s="40">
        <f t="shared" si="40"/>
        <v>0</v>
      </c>
      <c r="O331" s="40">
        <f t="shared" si="41"/>
        <v>0</v>
      </c>
      <c r="P331" s="40">
        <f t="shared" si="42"/>
        <v>0</v>
      </c>
    </row>
    <row r="332" spans="9:16" ht="12.75" customHeight="1" x14ac:dyDescent="0.2">
      <c r="I332" s="37">
        <f t="shared" si="43"/>
        <v>305</v>
      </c>
      <c r="J332" s="38">
        <f t="shared" si="36"/>
        <v>52251</v>
      </c>
      <c r="K332" s="53">
        <f t="shared" si="39"/>
        <v>52282</v>
      </c>
      <c r="L332" s="39">
        <f t="shared" si="38"/>
        <v>0</v>
      </c>
      <c r="M332" s="40">
        <f t="shared" si="37"/>
        <v>0</v>
      </c>
      <c r="N332" s="40">
        <f t="shared" si="40"/>
        <v>0</v>
      </c>
      <c r="O332" s="40">
        <f t="shared" si="41"/>
        <v>0</v>
      </c>
      <c r="P332" s="40">
        <f t="shared" si="42"/>
        <v>0</v>
      </c>
    </row>
    <row r="333" spans="9:16" ht="12.75" customHeight="1" x14ac:dyDescent="0.2">
      <c r="I333" s="37">
        <f t="shared" si="43"/>
        <v>306</v>
      </c>
      <c r="J333" s="38">
        <f t="shared" si="36"/>
        <v>52282</v>
      </c>
      <c r="K333" s="53">
        <f t="shared" si="39"/>
        <v>52310</v>
      </c>
      <c r="L333" s="39">
        <f t="shared" si="38"/>
        <v>0</v>
      </c>
      <c r="M333" s="40">
        <f t="shared" si="37"/>
        <v>0</v>
      </c>
      <c r="N333" s="40">
        <f t="shared" si="40"/>
        <v>0</v>
      </c>
      <c r="O333" s="40">
        <f t="shared" si="41"/>
        <v>0</v>
      </c>
      <c r="P333" s="40">
        <f t="shared" si="42"/>
        <v>0</v>
      </c>
    </row>
    <row r="334" spans="9:16" ht="12.75" customHeight="1" x14ac:dyDescent="0.2">
      <c r="I334" s="37">
        <f t="shared" si="43"/>
        <v>307</v>
      </c>
      <c r="J334" s="38">
        <f t="shared" si="36"/>
        <v>52310</v>
      </c>
      <c r="K334" s="53">
        <f t="shared" si="39"/>
        <v>52341</v>
      </c>
      <c r="L334" s="39">
        <f t="shared" si="38"/>
        <v>0</v>
      </c>
      <c r="M334" s="40">
        <f t="shared" si="37"/>
        <v>0</v>
      </c>
      <c r="N334" s="40">
        <f t="shared" si="40"/>
        <v>0</v>
      </c>
      <c r="O334" s="40">
        <f t="shared" si="41"/>
        <v>0</v>
      </c>
      <c r="P334" s="40">
        <f t="shared" si="42"/>
        <v>0</v>
      </c>
    </row>
    <row r="335" spans="9:16" ht="12.75" customHeight="1" x14ac:dyDescent="0.2">
      <c r="I335" s="37">
        <f t="shared" si="43"/>
        <v>308</v>
      </c>
      <c r="J335" s="38">
        <f t="shared" ref="J335:J387" si="44">IF(I335="","",EDATE($J$28,I334))</f>
        <v>52341</v>
      </c>
      <c r="K335" s="53">
        <f t="shared" si="39"/>
        <v>52371</v>
      </c>
      <c r="L335" s="39">
        <f t="shared" si="38"/>
        <v>0</v>
      </c>
      <c r="M335" s="40">
        <f t="shared" si="37"/>
        <v>0</v>
      </c>
      <c r="N335" s="40">
        <f t="shared" si="40"/>
        <v>0</v>
      </c>
      <c r="O335" s="40">
        <f t="shared" si="41"/>
        <v>0</v>
      </c>
      <c r="P335" s="40">
        <f t="shared" si="42"/>
        <v>0</v>
      </c>
    </row>
    <row r="336" spans="9:16" ht="12.75" customHeight="1" x14ac:dyDescent="0.2">
      <c r="I336" s="37">
        <f t="shared" si="43"/>
        <v>309</v>
      </c>
      <c r="J336" s="38">
        <f t="shared" si="44"/>
        <v>52371</v>
      </c>
      <c r="K336" s="53">
        <f t="shared" si="39"/>
        <v>52402</v>
      </c>
      <c r="L336" s="39">
        <f t="shared" si="38"/>
        <v>0</v>
      </c>
      <c r="M336" s="40">
        <f t="shared" si="37"/>
        <v>0</v>
      </c>
      <c r="N336" s="40">
        <f t="shared" si="40"/>
        <v>0</v>
      </c>
      <c r="O336" s="40">
        <f t="shared" si="41"/>
        <v>0</v>
      </c>
      <c r="P336" s="40">
        <f t="shared" si="42"/>
        <v>0</v>
      </c>
    </row>
    <row r="337" spans="9:16" ht="12.75" customHeight="1" x14ac:dyDescent="0.2">
      <c r="I337" s="37">
        <f t="shared" si="43"/>
        <v>310</v>
      </c>
      <c r="J337" s="38">
        <f t="shared" si="44"/>
        <v>52402</v>
      </c>
      <c r="K337" s="53">
        <f t="shared" si="39"/>
        <v>52432</v>
      </c>
      <c r="L337" s="39">
        <f t="shared" si="38"/>
        <v>0</v>
      </c>
      <c r="M337" s="40">
        <f t="shared" si="37"/>
        <v>0</v>
      </c>
      <c r="N337" s="40">
        <f t="shared" si="40"/>
        <v>0</v>
      </c>
      <c r="O337" s="40">
        <f t="shared" si="41"/>
        <v>0</v>
      </c>
      <c r="P337" s="40">
        <f t="shared" si="42"/>
        <v>0</v>
      </c>
    </row>
    <row r="338" spans="9:16" ht="12.75" customHeight="1" x14ac:dyDescent="0.2">
      <c r="I338" s="37">
        <f t="shared" si="43"/>
        <v>311</v>
      </c>
      <c r="J338" s="38">
        <f t="shared" si="44"/>
        <v>52432</v>
      </c>
      <c r="K338" s="53">
        <f t="shared" si="39"/>
        <v>52463</v>
      </c>
      <c r="L338" s="39">
        <f t="shared" si="38"/>
        <v>0</v>
      </c>
      <c r="M338" s="40">
        <f t="shared" si="37"/>
        <v>0</v>
      </c>
      <c r="N338" s="40">
        <f t="shared" si="40"/>
        <v>0</v>
      </c>
      <c r="O338" s="40">
        <f t="shared" si="41"/>
        <v>0</v>
      </c>
      <c r="P338" s="40">
        <f t="shared" si="42"/>
        <v>0</v>
      </c>
    </row>
    <row r="339" spans="9:16" ht="12.75" customHeight="1" x14ac:dyDescent="0.2">
      <c r="I339" s="37">
        <f t="shared" si="43"/>
        <v>312</v>
      </c>
      <c r="J339" s="38">
        <f t="shared" si="44"/>
        <v>52463</v>
      </c>
      <c r="K339" s="53">
        <f t="shared" si="39"/>
        <v>52494</v>
      </c>
      <c r="L339" s="39">
        <f t="shared" si="38"/>
        <v>0</v>
      </c>
      <c r="M339" s="40">
        <f t="shared" si="37"/>
        <v>0</v>
      </c>
      <c r="N339" s="40">
        <f t="shared" si="40"/>
        <v>0</v>
      </c>
      <c r="O339" s="40">
        <f t="shared" si="41"/>
        <v>0</v>
      </c>
      <c r="P339" s="40">
        <f t="shared" si="42"/>
        <v>0</v>
      </c>
    </row>
    <row r="340" spans="9:16" ht="12.75" customHeight="1" x14ac:dyDescent="0.2">
      <c r="I340" s="37">
        <f t="shared" si="43"/>
        <v>313</v>
      </c>
      <c r="J340" s="38">
        <f t="shared" si="44"/>
        <v>52494</v>
      </c>
      <c r="K340" s="53">
        <f t="shared" si="39"/>
        <v>52524</v>
      </c>
      <c r="L340" s="39">
        <f t="shared" si="38"/>
        <v>0</v>
      </c>
      <c r="M340" s="40">
        <f t="shared" si="37"/>
        <v>0</v>
      </c>
      <c r="N340" s="40">
        <f t="shared" si="40"/>
        <v>0</v>
      </c>
      <c r="O340" s="40">
        <f t="shared" si="41"/>
        <v>0</v>
      </c>
      <c r="P340" s="40">
        <f t="shared" si="42"/>
        <v>0</v>
      </c>
    </row>
    <row r="341" spans="9:16" ht="12.75" customHeight="1" x14ac:dyDescent="0.2">
      <c r="I341" s="37">
        <f t="shared" si="43"/>
        <v>314</v>
      </c>
      <c r="J341" s="38">
        <f t="shared" si="44"/>
        <v>52524</v>
      </c>
      <c r="K341" s="53">
        <f t="shared" si="39"/>
        <v>52555</v>
      </c>
      <c r="L341" s="39">
        <f t="shared" si="38"/>
        <v>0</v>
      </c>
      <c r="M341" s="40">
        <f t="shared" si="37"/>
        <v>0</v>
      </c>
      <c r="N341" s="40">
        <f t="shared" si="40"/>
        <v>0</v>
      </c>
      <c r="O341" s="40">
        <f t="shared" si="41"/>
        <v>0</v>
      </c>
      <c r="P341" s="40">
        <f t="shared" si="42"/>
        <v>0</v>
      </c>
    </row>
    <row r="342" spans="9:16" ht="12.75" customHeight="1" x14ac:dyDescent="0.2">
      <c r="I342" s="37">
        <f t="shared" si="43"/>
        <v>315</v>
      </c>
      <c r="J342" s="38">
        <f t="shared" si="44"/>
        <v>52555</v>
      </c>
      <c r="K342" s="53">
        <f t="shared" si="39"/>
        <v>52585</v>
      </c>
      <c r="L342" s="39">
        <f t="shared" si="38"/>
        <v>0</v>
      </c>
      <c r="M342" s="40">
        <f t="shared" si="37"/>
        <v>0</v>
      </c>
      <c r="N342" s="40">
        <f t="shared" si="40"/>
        <v>0</v>
      </c>
      <c r="O342" s="40">
        <f t="shared" si="41"/>
        <v>0</v>
      </c>
      <c r="P342" s="40">
        <f t="shared" si="42"/>
        <v>0</v>
      </c>
    </row>
    <row r="343" spans="9:16" ht="12.75" customHeight="1" x14ac:dyDescent="0.2">
      <c r="I343" s="37">
        <f t="shared" si="43"/>
        <v>316</v>
      </c>
      <c r="J343" s="38">
        <f t="shared" si="44"/>
        <v>52585</v>
      </c>
      <c r="K343" s="53">
        <f t="shared" si="39"/>
        <v>52616</v>
      </c>
      <c r="L343" s="39">
        <f t="shared" si="38"/>
        <v>0</v>
      </c>
      <c r="M343" s="40">
        <f t="shared" si="37"/>
        <v>0</v>
      </c>
      <c r="N343" s="40">
        <f t="shared" si="40"/>
        <v>0</v>
      </c>
      <c r="O343" s="40">
        <f t="shared" si="41"/>
        <v>0</v>
      </c>
      <c r="P343" s="40">
        <f t="shared" si="42"/>
        <v>0</v>
      </c>
    </row>
    <row r="344" spans="9:16" ht="12.75" customHeight="1" x14ac:dyDescent="0.2">
      <c r="I344" s="37">
        <f t="shared" si="43"/>
        <v>317</v>
      </c>
      <c r="J344" s="38">
        <f t="shared" si="44"/>
        <v>52616</v>
      </c>
      <c r="K344" s="53">
        <f t="shared" si="39"/>
        <v>52647</v>
      </c>
      <c r="L344" s="39">
        <f t="shared" si="38"/>
        <v>0</v>
      </c>
      <c r="M344" s="40">
        <f t="shared" ref="M344:M387" si="45">IF(I344&lt;&gt;"",P343,"")</f>
        <v>0</v>
      </c>
      <c r="N344" s="40">
        <f t="shared" si="40"/>
        <v>0</v>
      </c>
      <c r="O344" s="40">
        <f t="shared" si="41"/>
        <v>0</v>
      </c>
      <c r="P344" s="40">
        <f t="shared" si="42"/>
        <v>0</v>
      </c>
    </row>
    <row r="345" spans="9:16" ht="12.75" customHeight="1" x14ac:dyDescent="0.2">
      <c r="I345" s="37">
        <f t="shared" si="43"/>
        <v>318</v>
      </c>
      <c r="J345" s="38">
        <f t="shared" si="44"/>
        <v>52647</v>
      </c>
      <c r="K345" s="53">
        <f t="shared" si="39"/>
        <v>52676</v>
      </c>
      <c r="L345" s="39">
        <f t="shared" si="38"/>
        <v>0</v>
      </c>
      <c r="M345" s="40">
        <f t="shared" si="45"/>
        <v>0</v>
      </c>
      <c r="N345" s="40">
        <f t="shared" si="40"/>
        <v>0</v>
      </c>
      <c r="O345" s="40">
        <f t="shared" si="41"/>
        <v>0</v>
      </c>
      <c r="P345" s="40">
        <f t="shared" si="42"/>
        <v>0</v>
      </c>
    </row>
    <row r="346" spans="9:16" ht="12.75" customHeight="1" x14ac:dyDescent="0.2">
      <c r="I346" s="37">
        <f t="shared" si="43"/>
        <v>319</v>
      </c>
      <c r="J346" s="38">
        <f t="shared" si="44"/>
        <v>52676</v>
      </c>
      <c r="K346" s="53">
        <f t="shared" si="39"/>
        <v>52707</v>
      </c>
      <c r="L346" s="39">
        <f t="shared" si="38"/>
        <v>0</v>
      </c>
      <c r="M346" s="40">
        <f t="shared" si="45"/>
        <v>0</v>
      </c>
      <c r="N346" s="40">
        <f t="shared" si="40"/>
        <v>0</v>
      </c>
      <c r="O346" s="40">
        <f t="shared" si="41"/>
        <v>0</v>
      </c>
      <c r="P346" s="40">
        <f t="shared" si="42"/>
        <v>0</v>
      </c>
    </row>
    <row r="347" spans="9:16" ht="12.75" customHeight="1" x14ac:dyDescent="0.2">
      <c r="I347" s="37">
        <f t="shared" si="43"/>
        <v>320</v>
      </c>
      <c r="J347" s="38">
        <f t="shared" si="44"/>
        <v>52707</v>
      </c>
      <c r="K347" s="53">
        <f t="shared" si="39"/>
        <v>52737</v>
      </c>
      <c r="L347" s="39">
        <f t="shared" si="38"/>
        <v>0</v>
      </c>
      <c r="M347" s="40">
        <f t="shared" si="45"/>
        <v>0</v>
      </c>
      <c r="N347" s="40">
        <f t="shared" si="40"/>
        <v>0</v>
      </c>
      <c r="O347" s="40">
        <f t="shared" si="41"/>
        <v>0</v>
      </c>
      <c r="P347" s="40">
        <f t="shared" si="42"/>
        <v>0</v>
      </c>
    </row>
    <row r="348" spans="9:16" ht="12.75" customHeight="1" x14ac:dyDescent="0.2">
      <c r="I348" s="37">
        <f t="shared" si="43"/>
        <v>321</v>
      </c>
      <c r="J348" s="38">
        <f t="shared" si="44"/>
        <v>52737</v>
      </c>
      <c r="K348" s="53">
        <f t="shared" si="39"/>
        <v>52768</v>
      </c>
      <c r="L348" s="39">
        <f t="shared" ref="L348:L387" si="46">IF(M348&lt;=L347,M348+N348,IF($L$10="Montant",VLOOKUP(M348,$L$13:$M$21,2),IF($L$10="Pourcentage du solde",IF(M348*$P$12&lt;=$P$13,$P$13,M348*$P$12),IF(M348&lt;=$P$18*$P$17,M348+N348,$P$17*$P$18))))</f>
        <v>0</v>
      </c>
      <c r="M348" s="40">
        <f t="shared" si="45"/>
        <v>0</v>
      </c>
      <c r="N348" s="40">
        <f t="shared" si="40"/>
        <v>0</v>
      </c>
      <c r="O348" s="40">
        <f t="shared" si="41"/>
        <v>0</v>
      </c>
      <c r="P348" s="40">
        <f t="shared" si="42"/>
        <v>0</v>
      </c>
    </row>
    <row r="349" spans="9:16" ht="12.75" customHeight="1" x14ac:dyDescent="0.2">
      <c r="I349" s="37">
        <f t="shared" si="43"/>
        <v>322</v>
      </c>
      <c r="J349" s="38">
        <f t="shared" si="44"/>
        <v>52768</v>
      </c>
      <c r="K349" s="53">
        <f t="shared" ref="K349:K412" si="47">IF(J350="",0,J350)</f>
        <v>52798</v>
      </c>
      <c r="L349" s="39">
        <f t="shared" si="46"/>
        <v>0</v>
      </c>
      <c r="M349" s="40">
        <f t="shared" si="45"/>
        <v>0</v>
      </c>
      <c r="N349" s="40">
        <f t="shared" ref="N349:N387" si="48">IF(I349&lt;&gt;"",$N$24*M349,"")</f>
        <v>0</v>
      </c>
      <c r="O349" s="40">
        <f t="shared" ref="O349:O387" si="49">IF(I349&lt;&gt;"",L349-N349,"")</f>
        <v>0</v>
      </c>
      <c r="P349" s="40">
        <f t="shared" ref="P349:P387" si="50">IF(I349&lt;&gt;"",M349-O349,"")</f>
        <v>0</v>
      </c>
    </row>
    <row r="350" spans="9:16" ht="12.75" customHeight="1" x14ac:dyDescent="0.2">
      <c r="I350" s="37">
        <f t="shared" ref="I350:I387" si="51">I349+1</f>
        <v>323</v>
      </c>
      <c r="J350" s="38">
        <f t="shared" si="44"/>
        <v>52798</v>
      </c>
      <c r="K350" s="53">
        <f t="shared" si="47"/>
        <v>52829</v>
      </c>
      <c r="L350" s="39">
        <f t="shared" si="46"/>
        <v>0</v>
      </c>
      <c r="M350" s="40">
        <f t="shared" si="45"/>
        <v>0</v>
      </c>
      <c r="N350" s="40">
        <f t="shared" si="48"/>
        <v>0</v>
      </c>
      <c r="O350" s="40">
        <f t="shared" si="49"/>
        <v>0</v>
      </c>
      <c r="P350" s="40">
        <f t="shared" si="50"/>
        <v>0</v>
      </c>
    </row>
    <row r="351" spans="9:16" ht="12.75" customHeight="1" x14ac:dyDescent="0.2">
      <c r="I351" s="37">
        <f t="shared" si="51"/>
        <v>324</v>
      </c>
      <c r="J351" s="38">
        <f t="shared" si="44"/>
        <v>52829</v>
      </c>
      <c r="K351" s="53">
        <f t="shared" si="47"/>
        <v>52860</v>
      </c>
      <c r="L351" s="39">
        <f t="shared" si="46"/>
        <v>0</v>
      </c>
      <c r="M351" s="40">
        <f t="shared" si="45"/>
        <v>0</v>
      </c>
      <c r="N351" s="40">
        <f t="shared" si="48"/>
        <v>0</v>
      </c>
      <c r="O351" s="40">
        <f t="shared" si="49"/>
        <v>0</v>
      </c>
      <c r="P351" s="40">
        <f t="shared" si="50"/>
        <v>0</v>
      </c>
    </row>
    <row r="352" spans="9:16" ht="12.75" customHeight="1" x14ac:dyDescent="0.2">
      <c r="I352" s="37">
        <f t="shared" si="51"/>
        <v>325</v>
      </c>
      <c r="J352" s="38">
        <f t="shared" si="44"/>
        <v>52860</v>
      </c>
      <c r="K352" s="53">
        <f t="shared" si="47"/>
        <v>52890</v>
      </c>
      <c r="L352" s="39">
        <f t="shared" si="46"/>
        <v>0</v>
      </c>
      <c r="M352" s="40">
        <f t="shared" si="45"/>
        <v>0</v>
      </c>
      <c r="N352" s="40">
        <f t="shared" si="48"/>
        <v>0</v>
      </c>
      <c r="O352" s="40">
        <f t="shared" si="49"/>
        <v>0</v>
      </c>
      <c r="P352" s="40">
        <f t="shared" si="50"/>
        <v>0</v>
      </c>
    </row>
    <row r="353" spans="9:16" ht="12.75" customHeight="1" x14ac:dyDescent="0.2">
      <c r="I353" s="37">
        <f t="shared" si="51"/>
        <v>326</v>
      </c>
      <c r="J353" s="38">
        <f t="shared" si="44"/>
        <v>52890</v>
      </c>
      <c r="K353" s="53">
        <f t="shared" si="47"/>
        <v>52921</v>
      </c>
      <c r="L353" s="39">
        <f t="shared" si="46"/>
        <v>0</v>
      </c>
      <c r="M353" s="40">
        <f t="shared" si="45"/>
        <v>0</v>
      </c>
      <c r="N353" s="40">
        <f t="shared" si="48"/>
        <v>0</v>
      </c>
      <c r="O353" s="40">
        <f t="shared" si="49"/>
        <v>0</v>
      </c>
      <c r="P353" s="40">
        <f t="shared" si="50"/>
        <v>0</v>
      </c>
    </row>
    <row r="354" spans="9:16" ht="12.75" customHeight="1" x14ac:dyDescent="0.2">
      <c r="I354" s="37">
        <f t="shared" si="51"/>
        <v>327</v>
      </c>
      <c r="J354" s="38">
        <f t="shared" si="44"/>
        <v>52921</v>
      </c>
      <c r="K354" s="53">
        <f t="shared" si="47"/>
        <v>52951</v>
      </c>
      <c r="L354" s="39">
        <f t="shared" si="46"/>
        <v>0</v>
      </c>
      <c r="M354" s="40">
        <f t="shared" si="45"/>
        <v>0</v>
      </c>
      <c r="N354" s="40">
        <f t="shared" si="48"/>
        <v>0</v>
      </c>
      <c r="O354" s="40">
        <f t="shared" si="49"/>
        <v>0</v>
      </c>
      <c r="P354" s="40">
        <f t="shared" si="50"/>
        <v>0</v>
      </c>
    </row>
    <row r="355" spans="9:16" ht="12.75" customHeight="1" x14ac:dyDescent="0.2">
      <c r="I355" s="37">
        <f t="shared" si="51"/>
        <v>328</v>
      </c>
      <c r="J355" s="38">
        <f t="shared" si="44"/>
        <v>52951</v>
      </c>
      <c r="K355" s="53">
        <f t="shared" si="47"/>
        <v>52982</v>
      </c>
      <c r="L355" s="39">
        <f t="shared" si="46"/>
        <v>0</v>
      </c>
      <c r="M355" s="40">
        <f t="shared" si="45"/>
        <v>0</v>
      </c>
      <c r="N355" s="40">
        <f t="shared" si="48"/>
        <v>0</v>
      </c>
      <c r="O355" s="40">
        <f t="shared" si="49"/>
        <v>0</v>
      </c>
      <c r="P355" s="40">
        <f t="shared" si="50"/>
        <v>0</v>
      </c>
    </row>
    <row r="356" spans="9:16" ht="12.75" customHeight="1" x14ac:dyDescent="0.2">
      <c r="I356" s="37">
        <f t="shared" si="51"/>
        <v>329</v>
      </c>
      <c r="J356" s="38">
        <f t="shared" si="44"/>
        <v>52982</v>
      </c>
      <c r="K356" s="53">
        <f t="shared" si="47"/>
        <v>53013</v>
      </c>
      <c r="L356" s="39">
        <f t="shared" si="46"/>
        <v>0</v>
      </c>
      <c r="M356" s="40">
        <f t="shared" si="45"/>
        <v>0</v>
      </c>
      <c r="N356" s="40">
        <f t="shared" si="48"/>
        <v>0</v>
      </c>
      <c r="O356" s="40">
        <f t="shared" si="49"/>
        <v>0</v>
      </c>
      <c r="P356" s="40">
        <f t="shared" si="50"/>
        <v>0</v>
      </c>
    </row>
    <row r="357" spans="9:16" ht="12.75" customHeight="1" x14ac:dyDescent="0.2">
      <c r="I357" s="37">
        <f t="shared" si="51"/>
        <v>330</v>
      </c>
      <c r="J357" s="38">
        <f t="shared" si="44"/>
        <v>53013</v>
      </c>
      <c r="K357" s="53">
        <f t="shared" si="47"/>
        <v>53041</v>
      </c>
      <c r="L357" s="39">
        <f t="shared" si="46"/>
        <v>0</v>
      </c>
      <c r="M357" s="40">
        <f t="shared" si="45"/>
        <v>0</v>
      </c>
      <c r="N357" s="40">
        <f t="shared" si="48"/>
        <v>0</v>
      </c>
      <c r="O357" s="40">
        <f t="shared" si="49"/>
        <v>0</v>
      </c>
      <c r="P357" s="40">
        <f t="shared" si="50"/>
        <v>0</v>
      </c>
    </row>
    <row r="358" spans="9:16" ht="12.75" customHeight="1" x14ac:dyDescent="0.2">
      <c r="I358" s="37">
        <f t="shared" si="51"/>
        <v>331</v>
      </c>
      <c r="J358" s="38">
        <f t="shared" si="44"/>
        <v>53041</v>
      </c>
      <c r="K358" s="53">
        <f t="shared" si="47"/>
        <v>53072</v>
      </c>
      <c r="L358" s="39">
        <f t="shared" si="46"/>
        <v>0</v>
      </c>
      <c r="M358" s="40">
        <f t="shared" si="45"/>
        <v>0</v>
      </c>
      <c r="N358" s="40">
        <f t="shared" si="48"/>
        <v>0</v>
      </c>
      <c r="O358" s="40">
        <f t="shared" si="49"/>
        <v>0</v>
      </c>
      <c r="P358" s="40">
        <f t="shared" si="50"/>
        <v>0</v>
      </c>
    </row>
    <row r="359" spans="9:16" ht="12.75" customHeight="1" x14ac:dyDescent="0.2">
      <c r="I359" s="37">
        <f t="shared" si="51"/>
        <v>332</v>
      </c>
      <c r="J359" s="38">
        <f t="shared" si="44"/>
        <v>53072</v>
      </c>
      <c r="K359" s="53">
        <f t="shared" si="47"/>
        <v>53102</v>
      </c>
      <c r="L359" s="39">
        <f t="shared" si="46"/>
        <v>0</v>
      </c>
      <c r="M359" s="40">
        <f t="shared" si="45"/>
        <v>0</v>
      </c>
      <c r="N359" s="40">
        <f t="shared" si="48"/>
        <v>0</v>
      </c>
      <c r="O359" s="40">
        <f t="shared" si="49"/>
        <v>0</v>
      </c>
      <c r="P359" s="40">
        <f t="shared" si="50"/>
        <v>0</v>
      </c>
    </row>
    <row r="360" spans="9:16" ht="12.75" customHeight="1" x14ac:dyDescent="0.2">
      <c r="I360" s="37">
        <f t="shared" si="51"/>
        <v>333</v>
      </c>
      <c r="J360" s="38">
        <f t="shared" si="44"/>
        <v>53102</v>
      </c>
      <c r="K360" s="53">
        <f t="shared" si="47"/>
        <v>53133</v>
      </c>
      <c r="L360" s="39">
        <f t="shared" si="46"/>
        <v>0</v>
      </c>
      <c r="M360" s="40">
        <f t="shared" si="45"/>
        <v>0</v>
      </c>
      <c r="N360" s="40">
        <f t="shared" si="48"/>
        <v>0</v>
      </c>
      <c r="O360" s="40">
        <f t="shared" si="49"/>
        <v>0</v>
      </c>
      <c r="P360" s="40">
        <f t="shared" si="50"/>
        <v>0</v>
      </c>
    </row>
    <row r="361" spans="9:16" ht="12.75" customHeight="1" x14ac:dyDescent="0.2">
      <c r="I361" s="37">
        <f t="shared" si="51"/>
        <v>334</v>
      </c>
      <c r="J361" s="38">
        <f t="shared" si="44"/>
        <v>53133</v>
      </c>
      <c r="K361" s="53">
        <f t="shared" si="47"/>
        <v>53163</v>
      </c>
      <c r="L361" s="39">
        <f t="shared" si="46"/>
        <v>0</v>
      </c>
      <c r="M361" s="40">
        <f t="shared" si="45"/>
        <v>0</v>
      </c>
      <c r="N361" s="40">
        <f t="shared" si="48"/>
        <v>0</v>
      </c>
      <c r="O361" s="40">
        <f t="shared" si="49"/>
        <v>0</v>
      </c>
      <c r="P361" s="40">
        <f t="shared" si="50"/>
        <v>0</v>
      </c>
    </row>
    <row r="362" spans="9:16" ht="12.75" customHeight="1" x14ac:dyDescent="0.2">
      <c r="I362" s="37">
        <f t="shared" si="51"/>
        <v>335</v>
      </c>
      <c r="J362" s="38">
        <f t="shared" si="44"/>
        <v>53163</v>
      </c>
      <c r="K362" s="53">
        <f t="shared" si="47"/>
        <v>53194</v>
      </c>
      <c r="L362" s="39">
        <f t="shared" si="46"/>
        <v>0</v>
      </c>
      <c r="M362" s="40">
        <f t="shared" si="45"/>
        <v>0</v>
      </c>
      <c r="N362" s="40">
        <f t="shared" si="48"/>
        <v>0</v>
      </c>
      <c r="O362" s="40">
        <f t="shared" si="49"/>
        <v>0</v>
      </c>
      <c r="P362" s="40">
        <f t="shared" si="50"/>
        <v>0</v>
      </c>
    </row>
    <row r="363" spans="9:16" ht="12.75" customHeight="1" x14ac:dyDescent="0.2">
      <c r="I363" s="37">
        <f t="shared" si="51"/>
        <v>336</v>
      </c>
      <c r="J363" s="38">
        <f t="shared" si="44"/>
        <v>53194</v>
      </c>
      <c r="K363" s="53">
        <f t="shared" si="47"/>
        <v>53225</v>
      </c>
      <c r="L363" s="39">
        <f t="shared" si="46"/>
        <v>0</v>
      </c>
      <c r="M363" s="40">
        <f t="shared" si="45"/>
        <v>0</v>
      </c>
      <c r="N363" s="40">
        <f t="shared" si="48"/>
        <v>0</v>
      </c>
      <c r="O363" s="40">
        <f t="shared" si="49"/>
        <v>0</v>
      </c>
      <c r="P363" s="40">
        <f t="shared" si="50"/>
        <v>0</v>
      </c>
    </row>
    <row r="364" spans="9:16" ht="12.75" customHeight="1" x14ac:dyDescent="0.2">
      <c r="I364" s="37">
        <f t="shared" si="51"/>
        <v>337</v>
      </c>
      <c r="J364" s="38">
        <f t="shared" si="44"/>
        <v>53225</v>
      </c>
      <c r="K364" s="53">
        <f t="shared" si="47"/>
        <v>53255</v>
      </c>
      <c r="L364" s="39">
        <f t="shared" si="46"/>
        <v>0</v>
      </c>
      <c r="M364" s="40">
        <f t="shared" si="45"/>
        <v>0</v>
      </c>
      <c r="N364" s="40">
        <f t="shared" si="48"/>
        <v>0</v>
      </c>
      <c r="O364" s="40">
        <f t="shared" si="49"/>
        <v>0</v>
      </c>
      <c r="P364" s="40">
        <f t="shared" si="50"/>
        <v>0</v>
      </c>
    </row>
    <row r="365" spans="9:16" ht="12.75" customHeight="1" x14ac:dyDescent="0.2">
      <c r="I365" s="37">
        <f t="shared" si="51"/>
        <v>338</v>
      </c>
      <c r="J365" s="38">
        <f t="shared" si="44"/>
        <v>53255</v>
      </c>
      <c r="K365" s="53">
        <f t="shared" si="47"/>
        <v>53286</v>
      </c>
      <c r="L365" s="39">
        <f t="shared" si="46"/>
        <v>0</v>
      </c>
      <c r="M365" s="40">
        <f t="shared" si="45"/>
        <v>0</v>
      </c>
      <c r="N365" s="40">
        <f t="shared" si="48"/>
        <v>0</v>
      </c>
      <c r="O365" s="40">
        <f t="shared" si="49"/>
        <v>0</v>
      </c>
      <c r="P365" s="40">
        <f t="shared" si="50"/>
        <v>0</v>
      </c>
    </row>
    <row r="366" spans="9:16" ht="12.75" customHeight="1" x14ac:dyDescent="0.2">
      <c r="I366" s="37">
        <f t="shared" si="51"/>
        <v>339</v>
      </c>
      <c r="J366" s="38">
        <f t="shared" si="44"/>
        <v>53286</v>
      </c>
      <c r="K366" s="53">
        <f t="shared" si="47"/>
        <v>53316</v>
      </c>
      <c r="L366" s="39">
        <f t="shared" si="46"/>
        <v>0</v>
      </c>
      <c r="M366" s="40">
        <f t="shared" si="45"/>
        <v>0</v>
      </c>
      <c r="N366" s="40">
        <f t="shared" si="48"/>
        <v>0</v>
      </c>
      <c r="O366" s="40">
        <f t="shared" si="49"/>
        <v>0</v>
      </c>
      <c r="P366" s="40">
        <f t="shared" si="50"/>
        <v>0</v>
      </c>
    </row>
    <row r="367" spans="9:16" ht="12.75" customHeight="1" x14ac:dyDescent="0.2">
      <c r="I367" s="37">
        <f t="shared" si="51"/>
        <v>340</v>
      </c>
      <c r="J367" s="38">
        <f t="shared" si="44"/>
        <v>53316</v>
      </c>
      <c r="K367" s="53">
        <f t="shared" si="47"/>
        <v>53347</v>
      </c>
      <c r="L367" s="39">
        <f t="shared" si="46"/>
        <v>0</v>
      </c>
      <c r="M367" s="40">
        <f t="shared" si="45"/>
        <v>0</v>
      </c>
      <c r="N367" s="40">
        <f t="shared" si="48"/>
        <v>0</v>
      </c>
      <c r="O367" s="40">
        <f t="shared" si="49"/>
        <v>0</v>
      </c>
      <c r="P367" s="40">
        <f t="shared" si="50"/>
        <v>0</v>
      </c>
    </row>
    <row r="368" spans="9:16" ht="12.75" customHeight="1" x14ac:dyDescent="0.2">
      <c r="I368" s="37">
        <f t="shared" si="51"/>
        <v>341</v>
      </c>
      <c r="J368" s="38">
        <f t="shared" si="44"/>
        <v>53347</v>
      </c>
      <c r="K368" s="53">
        <f t="shared" si="47"/>
        <v>53378</v>
      </c>
      <c r="L368" s="39">
        <f t="shared" si="46"/>
        <v>0</v>
      </c>
      <c r="M368" s="40">
        <f t="shared" si="45"/>
        <v>0</v>
      </c>
      <c r="N368" s="40">
        <f t="shared" si="48"/>
        <v>0</v>
      </c>
      <c r="O368" s="40">
        <f t="shared" si="49"/>
        <v>0</v>
      </c>
      <c r="P368" s="40">
        <f t="shared" si="50"/>
        <v>0</v>
      </c>
    </row>
    <row r="369" spans="9:16" ht="12.75" customHeight="1" x14ac:dyDescent="0.2">
      <c r="I369" s="37">
        <f t="shared" si="51"/>
        <v>342</v>
      </c>
      <c r="J369" s="38">
        <f t="shared" si="44"/>
        <v>53378</v>
      </c>
      <c r="K369" s="53">
        <f t="shared" si="47"/>
        <v>53406</v>
      </c>
      <c r="L369" s="39">
        <f t="shared" si="46"/>
        <v>0</v>
      </c>
      <c r="M369" s="40">
        <f t="shared" si="45"/>
        <v>0</v>
      </c>
      <c r="N369" s="40">
        <f t="shared" si="48"/>
        <v>0</v>
      </c>
      <c r="O369" s="40">
        <f t="shared" si="49"/>
        <v>0</v>
      </c>
      <c r="P369" s="40">
        <f t="shared" si="50"/>
        <v>0</v>
      </c>
    </row>
    <row r="370" spans="9:16" ht="12.75" customHeight="1" x14ac:dyDescent="0.2">
      <c r="I370" s="37">
        <f t="shared" si="51"/>
        <v>343</v>
      </c>
      <c r="J370" s="38">
        <f t="shared" si="44"/>
        <v>53406</v>
      </c>
      <c r="K370" s="53">
        <f t="shared" si="47"/>
        <v>53437</v>
      </c>
      <c r="L370" s="39">
        <f t="shared" si="46"/>
        <v>0</v>
      </c>
      <c r="M370" s="40">
        <f t="shared" si="45"/>
        <v>0</v>
      </c>
      <c r="N370" s="40">
        <f t="shared" si="48"/>
        <v>0</v>
      </c>
      <c r="O370" s="40">
        <f t="shared" si="49"/>
        <v>0</v>
      </c>
      <c r="P370" s="40">
        <f t="shared" si="50"/>
        <v>0</v>
      </c>
    </row>
    <row r="371" spans="9:16" ht="12.75" customHeight="1" x14ac:dyDescent="0.2">
      <c r="I371" s="37">
        <f t="shared" si="51"/>
        <v>344</v>
      </c>
      <c r="J371" s="38">
        <f t="shared" si="44"/>
        <v>53437</v>
      </c>
      <c r="K371" s="53">
        <f t="shared" si="47"/>
        <v>53467</v>
      </c>
      <c r="L371" s="39">
        <f t="shared" si="46"/>
        <v>0</v>
      </c>
      <c r="M371" s="40">
        <f t="shared" si="45"/>
        <v>0</v>
      </c>
      <c r="N371" s="40">
        <f t="shared" si="48"/>
        <v>0</v>
      </c>
      <c r="O371" s="40">
        <f t="shared" si="49"/>
        <v>0</v>
      </c>
      <c r="P371" s="40">
        <f t="shared" si="50"/>
        <v>0</v>
      </c>
    </row>
    <row r="372" spans="9:16" ht="12.75" customHeight="1" x14ac:dyDescent="0.2">
      <c r="I372" s="37">
        <f t="shared" si="51"/>
        <v>345</v>
      </c>
      <c r="J372" s="38">
        <f t="shared" si="44"/>
        <v>53467</v>
      </c>
      <c r="K372" s="53">
        <f t="shared" si="47"/>
        <v>53498</v>
      </c>
      <c r="L372" s="39">
        <f t="shared" si="46"/>
        <v>0</v>
      </c>
      <c r="M372" s="40">
        <f t="shared" si="45"/>
        <v>0</v>
      </c>
      <c r="N372" s="40">
        <f t="shared" si="48"/>
        <v>0</v>
      </c>
      <c r="O372" s="40">
        <f t="shared" si="49"/>
        <v>0</v>
      </c>
      <c r="P372" s="40">
        <f t="shared" si="50"/>
        <v>0</v>
      </c>
    </row>
    <row r="373" spans="9:16" ht="12.75" customHeight="1" x14ac:dyDescent="0.2">
      <c r="I373" s="37">
        <f t="shared" si="51"/>
        <v>346</v>
      </c>
      <c r="J373" s="38">
        <f t="shared" si="44"/>
        <v>53498</v>
      </c>
      <c r="K373" s="53">
        <f t="shared" si="47"/>
        <v>53528</v>
      </c>
      <c r="L373" s="39">
        <f t="shared" si="46"/>
        <v>0</v>
      </c>
      <c r="M373" s="40">
        <f t="shared" si="45"/>
        <v>0</v>
      </c>
      <c r="N373" s="40">
        <f t="shared" si="48"/>
        <v>0</v>
      </c>
      <c r="O373" s="40">
        <f t="shared" si="49"/>
        <v>0</v>
      </c>
      <c r="P373" s="40">
        <f t="shared" si="50"/>
        <v>0</v>
      </c>
    </row>
    <row r="374" spans="9:16" ht="12.75" customHeight="1" x14ac:dyDescent="0.2">
      <c r="I374" s="37">
        <f t="shared" si="51"/>
        <v>347</v>
      </c>
      <c r="J374" s="38">
        <f t="shared" si="44"/>
        <v>53528</v>
      </c>
      <c r="K374" s="53">
        <f t="shared" si="47"/>
        <v>53559</v>
      </c>
      <c r="L374" s="39">
        <f t="shared" si="46"/>
        <v>0</v>
      </c>
      <c r="M374" s="40">
        <f t="shared" si="45"/>
        <v>0</v>
      </c>
      <c r="N374" s="40">
        <f t="shared" si="48"/>
        <v>0</v>
      </c>
      <c r="O374" s="40">
        <f t="shared" si="49"/>
        <v>0</v>
      </c>
      <c r="P374" s="40">
        <f t="shared" si="50"/>
        <v>0</v>
      </c>
    </row>
    <row r="375" spans="9:16" ht="12.75" customHeight="1" x14ac:dyDescent="0.2">
      <c r="I375" s="37">
        <f t="shared" si="51"/>
        <v>348</v>
      </c>
      <c r="J375" s="38">
        <f t="shared" si="44"/>
        <v>53559</v>
      </c>
      <c r="K375" s="53">
        <f t="shared" si="47"/>
        <v>53590</v>
      </c>
      <c r="L375" s="39">
        <f t="shared" si="46"/>
        <v>0</v>
      </c>
      <c r="M375" s="40">
        <f t="shared" si="45"/>
        <v>0</v>
      </c>
      <c r="N375" s="40">
        <f t="shared" si="48"/>
        <v>0</v>
      </c>
      <c r="O375" s="40">
        <f t="shared" si="49"/>
        <v>0</v>
      </c>
      <c r="P375" s="40">
        <f t="shared" si="50"/>
        <v>0</v>
      </c>
    </row>
    <row r="376" spans="9:16" ht="12.75" customHeight="1" x14ac:dyDescent="0.2">
      <c r="I376" s="37">
        <f t="shared" si="51"/>
        <v>349</v>
      </c>
      <c r="J376" s="38">
        <f t="shared" si="44"/>
        <v>53590</v>
      </c>
      <c r="K376" s="53">
        <f t="shared" si="47"/>
        <v>53620</v>
      </c>
      <c r="L376" s="39">
        <f t="shared" si="46"/>
        <v>0</v>
      </c>
      <c r="M376" s="40">
        <f t="shared" si="45"/>
        <v>0</v>
      </c>
      <c r="N376" s="40">
        <f t="shared" si="48"/>
        <v>0</v>
      </c>
      <c r="O376" s="40">
        <f t="shared" si="49"/>
        <v>0</v>
      </c>
      <c r="P376" s="40">
        <f t="shared" si="50"/>
        <v>0</v>
      </c>
    </row>
    <row r="377" spans="9:16" ht="12.75" customHeight="1" x14ac:dyDescent="0.2">
      <c r="I377" s="37">
        <f t="shared" si="51"/>
        <v>350</v>
      </c>
      <c r="J377" s="38">
        <f t="shared" si="44"/>
        <v>53620</v>
      </c>
      <c r="K377" s="53">
        <f t="shared" si="47"/>
        <v>53651</v>
      </c>
      <c r="L377" s="39">
        <f t="shared" si="46"/>
        <v>0</v>
      </c>
      <c r="M377" s="40">
        <f t="shared" si="45"/>
        <v>0</v>
      </c>
      <c r="N377" s="40">
        <f t="shared" si="48"/>
        <v>0</v>
      </c>
      <c r="O377" s="40">
        <f t="shared" si="49"/>
        <v>0</v>
      </c>
      <c r="P377" s="40">
        <f t="shared" si="50"/>
        <v>0</v>
      </c>
    </row>
    <row r="378" spans="9:16" ht="12.75" customHeight="1" x14ac:dyDescent="0.2">
      <c r="I378" s="37">
        <f t="shared" si="51"/>
        <v>351</v>
      </c>
      <c r="J378" s="38">
        <f t="shared" si="44"/>
        <v>53651</v>
      </c>
      <c r="K378" s="53">
        <f t="shared" si="47"/>
        <v>53681</v>
      </c>
      <c r="L378" s="39">
        <f t="shared" si="46"/>
        <v>0</v>
      </c>
      <c r="M378" s="40">
        <f t="shared" si="45"/>
        <v>0</v>
      </c>
      <c r="N378" s="40">
        <f t="shared" si="48"/>
        <v>0</v>
      </c>
      <c r="O378" s="40">
        <f t="shared" si="49"/>
        <v>0</v>
      </c>
      <c r="P378" s="40">
        <f t="shared" si="50"/>
        <v>0</v>
      </c>
    </row>
    <row r="379" spans="9:16" ht="12.75" customHeight="1" x14ac:dyDescent="0.2">
      <c r="I379" s="37">
        <f t="shared" si="51"/>
        <v>352</v>
      </c>
      <c r="J379" s="38">
        <f t="shared" si="44"/>
        <v>53681</v>
      </c>
      <c r="K379" s="53">
        <f t="shared" si="47"/>
        <v>53712</v>
      </c>
      <c r="L379" s="39">
        <f t="shared" si="46"/>
        <v>0</v>
      </c>
      <c r="M379" s="40">
        <f t="shared" si="45"/>
        <v>0</v>
      </c>
      <c r="N379" s="40">
        <f t="shared" si="48"/>
        <v>0</v>
      </c>
      <c r="O379" s="40">
        <f t="shared" si="49"/>
        <v>0</v>
      </c>
      <c r="P379" s="40">
        <f t="shared" si="50"/>
        <v>0</v>
      </c>
    </row>
    <row r="380" spans="9:16" ht="12.75" customHeight="1" x14ac:dyDescent="0.2">
      <c r="I380" s="37">
        <f t="shared" si="51"/>
        <v>353</v>
      </c>
      <c r="J380" s="38">
        <f t="shared" si="44"/>
        <v>53712</v>
      </c>
      <c r="K380" s="53">
        <f t="shared" si="47"/>
        <v>53743</v>
      </c>
      <c r="L380" s="39">
        <f t="shared" si="46"/>
        <v>0</v>
      </c>
      <c r="M380" s="40">
        <f t="shared" si="45"/>
        <v>0</v>
      </c>
      <c r="N380" s="40">
        <f t="shared" si="48"/>
        <v>0</v>
      </c>
      <c r="O380" s="40">
        <f t="shared" si="49"/>
        <v>0</v>
      </c>
      <c r="P380" s="40">
        <f t="shared" si="50"/>
        <v>0</v>
      </c>
    </row>
    <row r="381" spans="9:16" ht="12.75" customHeight="1" x14ac:dyDescent="0.2">
      <c r="I381" s="37">
        <f t="shared" si="51"/>
        <v>354</v>
      </c>
      <c r="J381" s="38">
        <f t="shared" si="44"/>
        <v>53743</v>
      </c>
      <c r="K381" s="53">
        <f t="shared" si="47"/>
        <v>53771</v>
      </c>
      <c r="L381" s="39">
        <f t="shared" si="46"/>
        <v>0</v>
      </c>
      <c r="M381" s="40">
        <f t="shared" si="45"/>
        <v>0</v>
      </c>
      <c r="N381" s="40">
        <f t="shared" si="48"/>
        <v>0</v>
      </c>
      <c r="O381" s="40">
        <f t="shared" si="49"/>
        <v>0</v>
      </c>
      <c r="P381" s="40">
        <f t="shared" si="50"/>
        <v>0</v>
      </c>
    </row>
    <row r="382" spans="9:16" ht="12.75" customHeight="1" x14ac:dyDescent="0.2">
      <c r="I382" s="37">
        <f t="shared" si="51"/>
        <v>355</v>
      </c>
      <c r="J382" s="38">
        <f t="shared" si="44"/>
        <v>53771</v>
      </c>
      <c r="K382" s="53">
        <f t="shared" si="47"/>
        <v>53802</v>
      </c>
      <c r="L382" s="39">
        <f t="shared" si="46"/>
        <v>0</v>
      </c>
      <c r="M382" s="40">
        <f t="shared" si="45"/>
        <v>0</v>
      </c>
      <c r="N382" s="40">
        <f t="shared" si="48"/>
        <v>0</v>
      </c>
      <c r="O382" s="40">
        <f t="shared" si="49"/>
        <v>0</v>
      </c>
      <c r="P382" s="40">
        <f t="shared" si="50"/>
        <v>0</v>
      </c>
    </row>
    <row r="383" spans="9:16" ht="12.75" customHeight="1" x14ac:dyDescent="0.2">
      <c r="I383" s="37">
        <f t="shared" si="51"/>
        <v>356</v>
      </c>
      <c r="J383" s="38">
        <f t="shared" si="44"/>
        <v>53802</v>
      </c>
      <c r="K383" s="53">
        <f t="shared" si="47"/>
        <v>53832</v>
      </c>
      <c r="L383" s="39">
        <f t="shared" si="46"/>
        <v>0</v>
      </c>
      <c r="M383" s="40">
        <f t="shared" si="45"/>
        <v>0</v>
      </c>
      <c r="N383" s="40">
        <f t="shared" si="48"/>
        <v>0</v>
      </c>
      <c r="O383" s="40">
        <f t="shared" si="49"/>
        <v>0</v>
      </c>
      <c r="P383" s="40">
        <f t="shared" si="50"/>
        <v>0</v>
      </c>
    </row>
    <row r="384" spans="9:16" ht="12.75" customHeight="1" x14ac:dyDescent="0.2">
      <c r="I384" s="37">
        <f t="shared" si="51"/>
        <v>357</v>
      </c>
      <c r="J384" s="38">
        <f t="shared" si="44"/>
        <v>53832</v>
      </c>
      <c r="K384" s="53">
        <f t="shared" si="47"/>
        <v>53863</v>
      </c>
      <c r="L384" s="39">
        <f t="shared" si="46"/>
        <v>0</v>
      </c>
      <c r="M384" s="40">
        <f t="shared" si="45"/>
        <v>0</v>
      </c>
      <c r="N384" s="40">
        <f t="shared" si="48"/>
        <v>0</v>
      </c>
      <c r="O384" s="40">
        <f t="shared" si="49"/>
        <v>0</v>
      </c>
      <c r="P384" s="40">
        <f t="shared" si="50"/>
        <v>0</v>
      </c>
    </row>
    <row r="385" spans="9:16" ht="12.75" customHeight="1" x14ac:dyDescent="0.2">
      <c r="I385" s="37">
        <f t="shared" si="51"/>
        <v>358</v>
      </c>
      <c r="J385" s="38">
        <f t="shared" si="44"/>
        <v>53863</v>
      </c>
      <c r="K385" s="53">
        <f t="shared" si="47"/>
        <v>53893</v>
      </c>
      <c r="L385" s="39">
        <f t="shared" si="46"/>
        <v>0</v>
      </c>
      <c r="M385" s="40">
        <f t="shared" si="45"/>
        <v>0</v>
      </c>
      <c r="N385" s="40">
        <f t="shared" si="48"/>
        <v>0</v>
      </c>
      <c r="O385" s="40">
        <f t="shared" si="49"/>
        <v>0</v>
      </c>
      <c r="P385" s="40">
        <f t="shared" si="50"/>
        <v>0</v>
      </c>
    </row>
    <row r="386" spans="9:16" ht="12.75" customHeight="1" x14ac:dyDescent="0.2">
      <c r="I386" s="37">
        <f t="shared" si="51"/>
        <v>359</v>
      </c>
      <c r="J386" s="38">
        <f t="shared" si="44"/>
        <v>53893</v>
      </c>
      <c r="K386" s="53">
        <f t="shared" si="47"/>
        <v>53924</v>
      </c>
      <c r="L386" s="39">
        <f t="shared" si="46"/>
        <v>0</v>
      </c>
      <c r="M386" s="40">
        <f t="shared" si="45"/>
        <v>0</v>
      </c>
      <c r="N386" s="40">
        <f t="shared" si="48"/>
        <v>0</v>
      </c>
      <c r="O386" s="40">
        <f t="shared" si="49"/>
        <v>0</v>
      </c>
      <c r="P386" s="40">
        <f t="shared" si="50"/>
        <v>0</v>
      </c>
    </row>
    <row r="387" spans="9:16" ht="12.75" customHeight="1" x14ac:dyDescent="0.2">
      <c r="I387" s="37">
        <f t="shared" si="51"/>
        <v>360</v>
      </c>
      <c r="J387" s="38">
        <f t="shared" si="44"/>
        <v>53924</v>
      </c>
      <c r="K387" s="53">
        <f t="shared" si="47"/>
        <v>0</v>
      </c>
      <c r="L387" s="39">
        <f t="shared" si="46"/>
        <v>0</v>
      </c>
      <c r="M387" s="40">
        <f t="shared" si="45"/>
        <v>0</v>
      </c>
      <c r="N387" s="40">
        <f t="shared" si="48"/>
        <v>0</v>
      </c>
      <c r="O387" s="40">
        <f t="shared" si="49"/>
        <v>0</v>
      </c>
      <c r="P387" s="40">
        <f t="shared" si="50"/>
        <v>0</v>
      </c>
    </row>
    <row r="388" spans="9:16" ht="12.75" customHeight="1" x14ac:dyDescent="0.2">
      <c r="J388" s="56"/>
      <c r="K388" s="53">
        <f t="shared" si="47"/>
        <v>0</v>
      </c>
    </row>
    <row r="389" spans="9:16" ht="12.75" customHeight="1" x14ac:dyDescent="0.2">
      <c r="J389" s="56"/>
      <c r="K389" s="53">
        <f t="shared" si="47"/>
        <v>0</v>
      </c>
    </row>
    <row r="390" spans="9:16" ht="12.75" customHeight="1" x14ac:dyDescent="0.2">
      <c r="J390" s="56"/>
      <c r="K390" s="53">
        <f t="shared" si="47"/>
        <v>0</v>
      </c>
    </row>
    <row r="391" spans="9:16" ht="12.75" customHeight="1" x14ac:dyDescent="0.2">
      <c r="J391" s="56"/>
      <c r="K391" s="53">
        <f t="shared" si="47"/>
        <v>0</v>
      </c>
    </row>
    <row r="392" spans="9:16" ht="12.75" customHeight="1" x14ac:dyDescent="0.2">
      <c r="J392" s="56"/>
      <c r="K392" s="53">
        <f t="shared" si="47"/>
        <v>0</v>
      </c>
    </row>
    <row r="393" spans="9:16" ht="12.75" customHeight="1" x14ac:dyDescent="0.2">
      <c r="J393" s="56"/>
      <c r="K393" s="53">
        <f t="shared" si="47"/>
        <v>0</v>
      </c>
    </row>
    <row r="394" spans="9:16" ht="12.75" customHeight="1" x14ac:dyDescent="0.2">
      <c r="J394" s="56"/>
      <c r="K394" s="53">
        <f t="shared" si="47"/>
        <v>0</v>
      </c>
    </row>
    <row r="395" spans="9:16" ht="12.75" customHeight="1" x14ac:dyDescent="0.2">
      <c r="J395" s="56"/>
      <c r="K395" s="53">
        <f t="shared" si="47"/>
        <v>0</v>
      </c>
    </row>
    <row r="396" spans="9:16" ht="12.75" customHeight="1" x14ac:dyDescent="0.2">
      <c r="J396" s="56"/>
      <c r="K396" s="53">
        <f t="shared" si="47"/>
        <v>0</v>
      </c>
    </row>
    <row r="397" spans="9:16" ht="12.75" customHeight="1" x14ac:dyDescent="0.2">
      <c r="J397" s="56"/>
      <c r="K397" s="53">
        <f t="shared" si="47"/>
        <v>0</v>
      </c>
    </row>
    <row r="398" spans="9:16" ht="12.75" customHeight="1" x14ac:dyDescent="0.2">
      <c r="J398" s="56"/>
      <c r="K398" s="53">
        <f t="shared" si="47"/>
        <v>0</v>
      </c>
    </row>
    <row r="399" spans="9:16" ht="12.75" customHeight="1" x14ac:dyDescent="0.2">
      <c r="J399" s="56"/>
      <c r="K399" s="53">
        <f t="shared" si="47"/>
        <v>0</v>
      </c>
    </row>
    <row r="400" spans="9:16" ht="12.75" customHeight="1" x14ac:dyDescent="0.2">
      <c r="J400" s="56"/>
      <c r="K400" s="53">
        <f t="shared" si="47"/>
        <v>0</v>
      </c>
    </row>
    <row r="401" spans="10:11" ht="12.75" customHeight="1" x14ac:dyDescent="0.2">
      <c r="J401" s="56"/>
      <c r="K401" s="53">
        <f t="shared" si="47"/>
        <v>0</v>
      </c>
    </row>
    <row r="402" spans="10:11" ht="12.75" customHeight="1" x14ac:dyDescent="0.2">
      <c r="J402" s="53"/>
      <c r="K402" s="53">
        <f t="shared" si="47"/>
        <v>0</v>
      </c>
    </row>
    <row r="403" spans="10:11" ht="12.75" customHeight="1" x14ac:dyDescent="0.2">
      <c r="J403" s="53"/>
      <c r="K403" s="53">
        <f t="shared" si="47"/>
        <v>0</v>
      </c>
    </row>
    <row r="404" spans="10:11" ht="12.75" customHeight="1" x14ac:dyDescent="0.2">
      <c r="J404" s="53"/>
      <c r="K404" s="53">
        <f t="shared" si="47"/>
        <v>0</v>
      </c>
    </row>
    <row r="405" spans="10:11" ht="12.75" customHeight="1" x14ac:dyDescent="0.2">
      <c r="J405" s="53"/>
      <c r="K405" s="53">
        <f t="shared" si="47"/>
        <v>0</v>
      </c>
    </row>
    <row r="406" spans="10:11" ht="12.75" customHeight="1" x14ac:dyDescent="0.2">
      <c r="J406" s="53"/>
      <c r="K406" s="53">
        <f t="shared" si="47"/>
        <v>0</v>
      </c>
    </row>
    <row r="407" spans="10:11" ht="12.75" customHeight="1" x14ac:dyDescent="0.2">
      <c r="J407" s="53"/>
      <c r="K407" s="53">
        <f t="shared" si="47"/>
        <v>0</v>
      </c>
    </row>
    <row r="408" spans="10:11" ht="12.75" customHeight="1" x14ac:dyDescent="0.2">
      <c r="J408" s="53"/>
      <c r="K408" s="53">
        <f t="shared" si="47"/>
        <v>0</v>
      </c>
    </row>
    <row r="409" spans="10:11" ht="12.75" customHeight="1" x14ac:dyDescent="0.2">
      <c r="J409" s="53"/>
      <c r="K409" s="53">
        <f t="shared" si="47"/>
        <v>0</v>
      </c>
    </row>
    <row r="410" spans="10:11" ht="12.75" customHeight="1" x14ac:dyDescent="0.2">
      <c r="J410" s="53"/>
      <c r="K410" s="53">
        <f t="shared" si="47"/>
        <v>0</v>
      </c>
    </row>
    <row r="411" spans="10:11" ht="12.75" customHeight="1" x14ac:dyDescent="0.2">
      <c r="J411" s="53"/>
      <c r="K411" s="53">
        <f t="shared" si="47"/>
        <v>0</v>
      </c>
    </row>
    <row r="412" spans="10:11" ht="12.75" customHeight="1" x14ac:dyDescent="0.2">
      <c r="J412" s="53"/>
      <c r="K412" s="53">
        <f t="shared" si="47"/>
        <v>0</v>
      </c>
    </row>
    <row r="413" spans="10:11" ht="12.75" customHeight="1" x14ac:dyDescent="0.2">
      <c r="J413" s="53"/>
      <c r="K413" s="53">
        <f t="shared" ref="K413:K476" si="52">IF(J414="",0,J414)</f>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si="52"/>
        <v>0</v>
      </c>
    </row>
    <row r="468" spans="10:11" ht="12.75" customHeight="1" x14ac:dyDescent="0.2">
      <c r="J468" s="53"/>
      <c r="K468" s="53">
        <f t="shared" si="52"/>
        <v>0</v>
      </c>
    </row>
    <row r="469" spans="10:11" ht="12.75" customHeight="1" x14ac:dyDescent="0.2">
      <c r="J469" s="53"/>
      <c r="K469" s="53">
        <f t="shared" si="52"/>
        <v>0</v>
      </c>
    </row>
    <row r="470" spans="10:11" ht="12.75" customHeight="1" x14ac:dyDescent="0.2">
      <c r="J470" s="53"/>
      <c r="K470" s="53">
        <f t="shared" si="52"/>
        <v>0</v>
      </c>
    </row>
    <row r="471" spans="10:11" ht="12.75" customHeight="1" x14ac:dyDescent="0.2">
      <c r="J471" s="53"/>
      <c r="K471" s="53">
        <f t="shared" si="52"/>
        <v>0</v>
      </c>
    </row>
    <row r="472" spans="10:11" ht="12.75" customHeight="1" x14ac:dyDescent="0.2">
      <c r="J472" s="53"/>
      <c r="K472" s="53">
        <f t="shared" si="52"/>
        <v>0</v>
      </c>
    </row>
    <row r="473" spans="10:11" ht="12.75" customHeight="1" x14ac:dyDescent="0.2">
      <c r="J473" s="53"/>
      <c r="K473" s="53">
        <f t="shared" si="52"/>
        <v>0</v>
      </c>
    </row>
    <row r="474" spans="10:11" ht="12.75" customHeight="1" x14ac:dyDescent="0.2">
      <c r="J474" s="53"/>
      <c r="K474" s="53">
        <f t="shared" si="52"/>
        <v>0</v>
      </c>
    </row>
    <row r="475" spans="10:11" ht="12.75" customHeight="1" x14ac:dyDescent="0.2">
      <c r="J475" s="53"/>
      <c r="K475" s="53">
        <f t="shared" si="52"/>
        <v>0</v>
      </c>
    </row>
    <row r="476" spans="10:11" ht="12.75" customHeight="1" x14ac:dyDescent="0.2">
      <c r="J476" s="53"/>
      <c r="K476" s="53">
        <f t="shared" si="52"/>
        <v>0</v>
      </c>
    </row>
    <row r="477" spans="10:11" ht="12.75" customHeight="1" x14ac:dyDescent="0.2">
      <c r="J477" s="53"/>
      <c r="K477" s="53">
        <f t="shared" ref="K477:K540" si="53">IF(J478="",0,J478)</f>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si="53"/>
        <v>0</v>
      </c>
    </row>
    <row r="532" spans="10:11" ht="12.75" customHeight="1" x14ac:dyDescent="0.2">
      <c r="J532" s="53"/>
      <c r="K532" s="53">
        <f t="shared" si="53"/>
        <v>0</v>
      </c>
    </row>
    <row r="533" spans="10:11" ht="12.75" customHeight="1" x14ac:dyDescent="0.2">
      <c r="J533" s="53"/>
      <c r="K533" s="53">
        <f t="shared" si="53"/>
        <v>0</v>
      </c>
    </row>
    <row r="534" spans="10:11" ht="12.75" customHeight="1" x14ac:dyDescent="0.2">
      <c r="J534" s="53"/>
      <c r="K534" s="53">
        <f t="shared" si="53"/>
        <v>0</v>
      </c>
    </row>
    <row r="535" spans="10:11" ht="12.75" customHeight="1" x14ac:dyDescent="0.2">
      <c r="J535" s="53"/>
      <c r="K535" s="53">
        <f t="shared" si="53"/>
        <v>0</v>
      </c>
    </row>
    <row r="536" spans="10:11" ht="12.75" customHeight="1" x14ac:dyDescent="0.2">
      <c r="J536" s="53"/>
      <c r="K536" s="53">
        <f t="shared" si="53"/>
        <v>0</v>
      </c>
    </row>
    <row r="537" spans="10:11" ht="12.75" customHeight="1" x14ac:dyDescent="0.2">
      <c r="J537" s="53"/>
      <c r="K537" s="53">
        <f t="shared" si="53"/>
        <v>0</v>
      </c>
    </row>
    <row r="538" spans="10:11" ht="12.75" customHeight="1" x14ac:dyDescent="0.2">
      <c r="J538" s="53"/>
      <c r="K538" s="53">
        <f t="shared" si="53"/>
        <v>0</v>
      </c>
    </row>
    <row r="539" spans="10:11" ht="12.75" customHeight="1" x14ac:dyDescent="0.2">
      <c r="J539" s="53"/>
      <c r="K539" s="53">
        <f t="shared" si="53"/>
        <v>0</v>
      </c>
    </row>
    <row r="540" spans="10:11" ht="12.75" customHeight="1" x14ac:dyDescent="0.2">
      <c r="J540" s="53"/>
      <c r="K540" s="53">
        <f t="shared" si="53"/>
        <v>0</v>
      </c>
    </row>
    <row r="541" spans="10:11" ht="12.75" customHeight="1" x14ac:dyDescent="0.2">
      <c r="J541" s="53"/>
      <c r="K541" s="53">
        <f t="shared" ref="K541:K604" si="54">IF(J542="",0,J542)</f>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si="54"/>
        <v>0</v>
      </c>
    </row>
    <row r="596" spans="10:11" ht="12.75" customHeight="1" x14ac:dyDescent="0.2">
      <c r="J596" s="53"/>
      <c r="K596" s="53">
        <f t="shared" si="54"/>
        <v>0</v>
      </c>
    </row>
    <row r="597" spans="10:11" ht="12.75" customHeight="1" x14ac:dyDescent="0.2">
      <c r="J597" s="53"/>
      <c r="K597" s="53">
        <f t="shared" si="54"/>
        <v>0</v>
      </c>
    </row>
    <row r="598" spans="10:11" ht="12.75" customHeight="1" x14ac:dyDescent="0.2">
      <c r="J598" s="53"/>
      <c r="K598" s="53">
        <f t="shared" si="54"/>
        <v>0</v>
      </c>
    </row>
    <row r="599" spans="10:11" ht="12.75" customHeight="1" x14ac:dyDescent="0.2">
      <c r="J599" s="53"/>
      <c r="K599" s="53">
        <f t="shared" si="54"/>
        <v>0</v>
      </c>
    </row>
    <row r="600" spans="10:11" ht="12.75" customHeight="1" x14ac:dyDescent="0.2">
      <c r="J600" s="53"/>
      <c r="K600" s="53">
        <f t="shared" si="54"/>
        <v>0</v>
      </c>
    </row>
    <row r="601" spans="10:11" ht="12.75" customHeight="1" x14ac:dyDescent="0.2">
      <c r="J601" s="53"/>
      <c r="K601" s="53">
        <f t="shared" si="54"/>
        <v>0</v>
      </c>
    </row>
    <row r="602" spans="10:11" ht="12.75" customHeight="1" x14ac:dyDescent="0.2">
      <c r="J602" s="53"/>
      <c r="K602" s="53">
        <f t="shared" si="54"/>
        <v>0</v>
      </c>
    </row>
    <row r="603" spans="10:11" ht="12.75" customHeight="1" x14ac:dyDescent="0.2">
      <c r="J603" s="53"/>
      <c r="K603" s="53">
        <f t="shared" si="54"/>
        <v>0</v>
      </c>
    </row>
    <row r="604" spans="10:11" ht="12.75" customHeight="1" x14ac:dyDescent="0.2">
      <c r="J604" s="53"/>
      <c r="K604" s="53">
        <f t="shared" si="54"/>
        <v>0</v>
      </c>
    </row>
    <row r="605" spans="10:11" ht="12.75" customHeight="1" x14ac:dyDescent="0.2">
      <c r="J605" s="53"/>
      <c r="K605" s="53">
        <f t="shared" ref="K605:K668" si="55">IF(J606="",0,J606)</f>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si="55"/>
        <v>0</v>
      </c>
    </row>
    <row r="660" spans="10:11" ht="12.75" customHeight="1" x14ac:dyDescent="0.2">
      <c r="J660" s="53"/>
      <c r="K660" s="53">
        <f t="shared" si="55"/>
        <v>0</v>
      </c>
    </row>
    <row r="661" spans="10:11" ht="12.75" customHeight="1" x14ac:dyDescent="0.2">
      <c r="J661" s="53"/>
      <c r="K661" s="53">
        <f t="shared" si="55"/>
        <v>0</v>
      </c>
    </row>
    <row r="662" spans="10:11" ht="12.75" customHeight="1" x14ac:dyDescent="0.2">
      <c r="J662" s="53"/>
      <c r="K662" s="53">
        <f t="shared" si="55"/>
        <v>0</v>
      </c>
    </row>
    <row r="663" spans="10:11" ht="12.75" customHeight="1" x14ac:dyDescent="0.2">
      <c r="J663" s="53"/>
      <c r="K663" s="53">
        <f t="shared" si="55"/>
        <v>0</v>
      </c>
    </row>
    <row r="664" spans="10:11" ht="12.75" customHeight="1" x14ac:dyDescent="0.2">
      <c r="J664" s="53"/>
      <c r="K664" s="53">
        <f t="shared" si="55"/>
        <v>0</v>
      </c>
    </row>
    <row r="665" spans="10:11" ht="12.75" customHeight="1" x14ac:dyDescent="0.2">
      <c r="J665" s="53"/>
      <c r="K665" s="53">
        <f t="shared" si="55"/>
        <v>0</v>
      </c>
    </row>
    <row r="666" spans="10:11" ht="12.75" customHeight="1" x14ac:dyDescent="0.2">
      <c r="J666" s="53"/>
      <c r="K666" s="53">
        <f t="shared" si="55"/>
        <v>0</v>
      </c>
    </row>
    <row r="667" spans="10:11" ht="12.75" customHeight="1" x14ac:dyDescent="0.2">
      <c r="J667" s="53"/>
      <c r="K667" s="53">
        <f t="shared" si="55"/>
        <v>0</v>
      </c>
    </row>
    <row r="668" spans="10:11" ht="12.75" customHeight="1" x14ac:dyDescent="0.2">
      <c r="J668" s="53"/>
      <c r="K668" s="53">
        <f t="shared" si="55"/>
        <v>0</v>
      </c>
    </row>
    <row r="669" spans="10:11" ht="12.75" customHeight="1" x14ac:dyDescent="0.2">
      <c r="J669" s="53"/>
      <c r="K669" s="53">
        <f t="shared" ref="K669:K674" si="56">IF(J670="",0,J670)</f>
        <v>0</v>
      </c>
    </row>
    <row r="670" spans="10:11" ht="12.75" customHeight="1" x14ac:dyDescent="0.2">
      <c r="J670" s="53"/>
      <c r="K670" s="53">
        <f t="shared" si="56"/>
        <v>0</v>
      </c>
    </row>
    <row r="671" spans="10:11" ht="12.75" customHeight="1" x14ac:dyDescent="0.2">
      <c r="J671" s="53"/>
      <c r="K671" s="53">
        <f t="shared" si="56"/>
        <v>0</v>
      </c>
    </row>
    <row r="672" spans="10:11" ht="12.75" customHeight="1" x14ac:dyDescent="0.2">
      <c r="J672" s="53"/>
      <c r="K672" s="53">
        <f t="shared" si="56"/>
        <v>0</v>
      </c>
    </row>
    <row r="673" spans="10:11" ht="12.75" customHeight="1" x14ac:dyDescent="0.2">
      <c r="J673" s="53"/>
      <c r="K673" s="53">
        <f t="shared" si="56"/>
        <v>0</v>
      </c>
    </row>
    <row r="674" spans="10:11" ht="12.75" customHeight="1" x14ac:dyDescent="0.2">
      <c r="J674" s="53"/>
      <c r="K674" s="53">
        <f t="shared" si="56"/>
        <v>0</v>
      </c>
    </row>
    <row r="675" spans="10:11" ht="12.75" customHeight="1" x14ac:dyDescent="0.2">
      <c r="J675" s="53"/>
      <c r="K675" s="53">
        <f>+J676</f>
        <v>0</v>
      </c>
    </row>
    <row r="676" spans="10:11" ht="12.75" customHeight="1" x14ac:dyDescent="0.2">
      <c r="J676" s="53"/>
      <c r="K676" s="53">
        <f>+J677</f>
        <v>0</v>
      </c>
    </row>
    <row r="677" spans="10:11" ht="12.75" customHeight="1" x14ac:dyDescent="0.2">
      <c r="J677" s="53"/>
      <c r="K677" s="53">
        <f t="shared" ref="K677:K740" si="57">+J678</f>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si="57"/>
        <v>0</v>
      </c>
    </row>
    <row r="732" spans="10:11" ht="12.75" customHeight="1" x14ac:dyDescent="0.2">
      <c r="J732" s="53"/>
      <c r="K732" s="53">
        <f t="shared" si="57"/>
        <v>0</v>
      </c>
    </row>
    <row r="733" spans="10:11" ht="12.75" customHeight="1" x14ac:dyDescent="0.2">
      <c r="J733" s="53"/>
      <c r="K733" s="53">
        <f t="shared" si="57"/>
        <v>0</v>
      </c>
    </row>
    <row r="734" spans="10:11" ht="12.75" customHeight="1" x14ac:dyDescent="0.2">
      <c r="J734" s="53"/>
      <c r="K734" s="53">
        <f t="shared" si="57"/>
        <v>0</v>
      </c>
    </row>
    <row r="735" spans="10:11" ht="12.75" customHeight="1" x14ac:dyDescent="0.2">
      <c r="J735" s="53"/>
      <c r="K735" s="53">
        <f t="shared" si="57"/>
        <v>0</v>
      </c>
    </row>
    <row r="736" spans="10:11" ht="12.75" customHeight="1" x14ac:dyDescent="0.2">
      <c r="J736" s="53"/>
      <c r="K736" s="53">
        <f t="shared" si="57"/>
        <v>0</v>
      </c>
    </row>
    <row r="737" spans="10:11" ht="12.75" customHeight="1" x14ac:dyDescent="0.2">
      <c r="J737" s="53"/>
      <c r="K737" s="53">
        <f t="shared" si="57"/>
        <v>0</v>
      </c>
    </row>
    <row r="738" spans="10:11" ht="12.75" customHeight="1" x14ac:dyDescent="0.2">
      <c r="J738" s="53"/>
      <c r="K738" s="53">
        <f t="shared" si="57"/>
        <v>0</v>
      </c>
    </row>
    <row r="739" spans="10:11" ht="12.75" customHeight="1" x14ac:dyDescent="0.2">
      <c r="J739" s="53"/>
      <c r="K739" s="53">
        <f t="shared" si="57"/>
        <v>0</v>
      </c>
    </row>
    <row r="740" spans="10:11" ht="12.75" customHeight="1" x14ac:dyDescent="0.2">
      <c r="J740" s="53"/>
      <c r="K740" s="53">
        <f t="shared" si="57"/>
        <v>0</v>
      </c>
    </row>
    <row r="741" spans="10:11" ht="12.75" customHeight="1" x14ac:dyDescent="0.2">
      <c r="J741" s="53"/>
      <c r="K741" s="53">
        <f t="shared" ref="K741:K804" si="58">+J742</f>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si="58"/>
        <v>0</v>
      </c>
    </row>
    <row r="796" spans="10:11" ht="12.75" customHeight="1" x14ac:dyDescent="0.2">
      <c r="J796" s="53"/>
      <c r="K796" s="53">
        <f t="shared" si="58"/>
        <v>0</v>
      </c>
    </row>
    <row r="797" spans="10:11" ht="12.75" customHeight="1" x14ac:dyDescent="0.2">
      <c r="J797" s="53"/>
      <c r="K797" s="53">
        <f t="shared" si="58"/>
        <v>0</v>
      </c>
    </row>
    <row r="798" spans="10:11" ht="12.75" customHeight="1" x14ac:dyDescent="0.2">
      <c r="J798" s="53"/>
      <c r="K798" s="53">
        <f t="shared" si="58"/>
        <v>0</v>
      </c>
    </row>
    <row r="799" spans="10:11" ht="12.75" customHeight="1" x14ac:dyDescent="0.2">
      <c r="J799" s="53"/>
      <c r="K799" s="53">
        <f t="shared" si="58"/>
        <v>0</v>
      </c>
    </row>
    <row r="800" spans="10:11" ht="12.75" customHeight="1" x14ac:dyDescent="0.2">
      <c r="J800" s="53"/>
      <c r="K800" s="53">
        <f t="shared" si="58"/>
        <v>0</v>
      </c>
    </row>
    <row r="801" spans="10:11" ht="12.75" customHeight="1" x14ac:dyDescent="0.2">
      <c r="J801" s="53"/>
      <c r="K801" s="53">
        <f t="shared" si="58"/>
        <v>0</v>
      </c>
    </row>
    <row r="802" spans="10:11" ht="12.75" customHeight="1" x14ac:dyDescent="0.2">
      <c r="J802" s="53"/>
      <c r="K802" s="53">
        <f t="shared" si="58"/>
        <v>0</v>
      </c>
    </row>
    <row r="803" spans="10:11" ht="12.75" customHeight="1" x14ac:dyDescent="0.2">
      <c r="J803" s="53"/>
      <c r="K803" s="53">
        <f t="shared" si="58"/>
        <v>0</v>
      </c>
    </row>
    <row r="804" spans="10:11" ht="12.75" customHeight="1" x14ac:dyDescent="0.2">
      <c r="J804" s="53"/>
      <c r="K804" s="53">
        <f t="shared" si="58"/>
        <v>0</v>
      </c>
    </row>
    <row r="805" spans="10:11" ht="12.75" customHeight="1" x14ac:dyDescent="0.2">
      <c r="J805" s="53"/>
      <c r="K805" s="53">
        <f t="shared" ref="K805:K843" si="59">+J806</f>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f t="shared" si="59"/>
        <v>0</v>
      </c>
    </row>
    <row r="835" spans="10:11" ht="12.75" customHeight="1" x14ac:dyDescent="0.2">
      <c r="J835" s="53"/>
      <c r="K835" s="53">
        <f t="shared" si="59"/>
        <v>0</v>
      </c>
    </row>
    <row r="836" spans="10:11" ht="12.75" customHeight="1" x14ac:dyDescent="0.2">
      <c r="J836" s="53"/>
      <c r="K836" s="53">
        <f t="shared" si="59"/>
        <v>0</v>
      </c>
    </row>
    <row r="837" spans="10:11" ht="12.75" customHeight="1" x14ac:dyDescent="0.2">
      <c r="J837" s="53"/>
      <c r="K837" s="53">
        <f t="shared" si="59"/>
        <v>0</v>
      </c>
    </row>
    <row r="838" spans="10:11" ht="12.75" customHeight="1" x14ac:dyDescent="0.2">
      <c r="J838" s="53"/>
      <c r="K838" s="53">
        <f t="shared" si="59"/>
        <v>0</v>
      </c>
    </row>
    <row r="839" spans="10:11" ht="12.75" customHeight="1" x14ac:dyDescent="0.2">
      <c r="J839" s="53"/>
      <c r="K839" s="53">
        <f t="shared" si="59"/>
        <v>0</v>
      </c>
    </row>
    <row r="840" spans="10:11" ht="12.75" customHeight="1" x14ac:dyDescent="0.2">
      <c r="J840" s="53"/>
      <c r="K840" s="53">
        <f t="shared" si="59"/>
        <v>0</v>
      </c>
    </row>
    <row r="841" spans="10:11" ht="12.75" customHeight="1" x14ac:dyDescent="0.2">
      <c r="J841" s="53"/>
      <c r="K841" s="53">
        <f t="shared" si="59"/>
        <v>0</v>
      </c>
    </row>
    <row r="842" spans="10:11" ht="12.75" customHeight="1" x14ac:dyDescent="0.2">
      <c r="J842" s="53"/>
      <c r="K842" s="53">
        <f t="shared" si="59"/>
        <v>0</v>
      </c>
    </row>
    <row r="843" spans="10:11" ht="12.75" customHeight="1" x14ac:dyDescent="0.2">
      <c r="J843" s="53"/>
      <c r="K843" s="53">
        <f t="shared" si="59"/>
        <v>0</v>
      </c>
    </row>
    <row r="844" spans="10:11" ht="12.75" customHeight="1" x14ac:dyDescent="0.2">
      <c r="J844" s="53"/>
      <c r="K844" s="53" t="e">
        <f>+#REF!</f>
        <v>#REF!</v>
      </c>
    </row>
  </sheetData>
  <sheetProtection sheet="1" objects="1" scenarios="1" formatCells="0" formatColumns="0" formatRows="0"/>
  <mergeCells count="10">
    <mergeCell ref="O20:O21"/>
    <mergeCell ref="P20:P21"/>
    <mergeCell ref="O13:O14"/>
    <mergeCell ref="I5:L6"/>
    <mergeCell ref="M5:M6"/>
    <mergeCell ref="R7:R8"/>
    <mergeCell ref="P13:P14"/>
    <mergeCell ref="O18:O19"/>
    <mergeCell ref="P18:P19"/>
    <mergeCell ref="B10:J10"/>
  </mergeCells>
  <conditionalFormatting sqref="I12:M21">
    <cfRule type="expression" dxfId="21" priority="8">
      <formula>$L$10=$S$12</formula>
    </cfRule>
    <cfRule type="expression" dxfId="20" priority="9">
      <formula>$L$10=$S$11</formula>
    </cfRule>
  </conditionalFormatting>
  <conditionalFormatting sqref="O12:P14">
    <cfRule type="expression" dxfId="19" priority="10">
      <formula>$L$10=$S$12</formula>
    </cfRule>
    <cfRule type="expression" dxfId="18" priority="11">
      <formula>$L$10=$S$10</formula>
    </cfRule>
  </conditionalFormatting>
  <conditionalFormatting sqref="O17:P21">
    <cfRule type="expression" dxfId="17" priority="12">
      <formula>$L$10=$S$11</formula>
    </cfRule>
    <cfRule type="expression" dxfId="16" priority="13">
      <formula>$L$10=$S$10</formula>
    </cfRule>
  </conditionalFormatting>
  <dataValidations count="1">
    <dataValidation type="list" allowBlank="1" showInputMessage="1" showErrorMessage="1" sqref="L10" xr:uid="{00000000-0002-0000-0400-000000000000}">
      <formula1>$S$10:$S$12</formula1>
    </dataValidation>
  </dataValidation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44"/>
  <sheetViews>
    <sheetView topLeftCell="B1" workbookViewId="0">
      <selection activeCell="R7" sqref="R7:R8"/>
    </sheetView>
  </sheetViews>
  <sheetFormatPr baseColWidth="10" defaultColWidth="9.140625" defaultRowHeight="12.75" customHeight="1" x14ac:dyDescent="0.2"/>
  <cols>
    <col min="1" max="1" width="9.140625" style="9" hidden="1" customWidth="1"/>
    <col min="2" max="2" width="5.2851562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5.42578125" style="55" customWidth="1"/>
    <col min="10" max="10" width="12.7109375" style="55" customWidth="1"/>
    <col min="11" max="11" width="11.28515625" style="55" hidden="1" customWidth="1"/>
    <col min="12" max="12" width="20.28515625" style="57" customWidth="1"/>
    <col min="13" max="13" width="9.42578125" style="58" customWidth="1"/>
    <col min="14" max="14" width="10.7109375" style="59" customWidth="1"/>
    <col min="15" max="15" width="24.42578125" style="59" customWidth="1"/>
    <col min="16" max="16" width="14.42578125" style="59" customWidth="1"/>
    <col min="17" max="17" width="7.5703125" style="9" customWidth="1"/>
    <col min="18" max="18" width="30.5703125" style="9" customWidth="1"/>
    <col min="19" max="19" width="0" style="9" hidden="1" customWidth="1"/>
    <col min="20" max="16384" width="9.140625" style="9"/>
  </cols>
  <sheetData>
    <row r="1" spans="1:19" ht="12.75" customHeight="1" x14ac:dyDescent="0.2">
      <c r="A1" s="2"/>
      <c r="B1" s="2"/>
      <c r="C1" s="2"/>
      <c r="D1" s="3"/>
      <c r="E1" s="2"/>
      <c r="F1" s="2"/>
      <c r="G1" s="4"/>
      <c r="H1" s="5"/>
      <c r="I1" s="6"/>
      <c r="J1" s="6"/>
      <c r="K1" s="6"/>
      <c r="L1" s="3" t="s">
        <v>68</v>
      </c>
      <c r="M1" s="7"/>
      <c r="N1" s="8"/>
      <c r="O1" s="8"/>
      <c r="P1" s="8"/>
    </row>
    <row r="2" spans="1:19" ht="12.75" customHeight="1" x14ac:dyDescent="0.2">
      <c r="A2" s="2"/>
      <c r="B2" s="2"/>
      <c r="C2" s="2"/>
      <c r="D2" s="3"/>
      <c r="E2" s="2"/>
      <c r="F2" s="2"/>
      <c r="G2" s="4"/>
      <c r="H2" s="5"/>
      <c r="I2" s="6"/>
      <c r="J2" s="6"/>
      <c r="K2" s="6"/>
      <c r="L2" s="3"/>
      <c r="M2" s="7"/>
      <c r="N2" s="8"/>
      <c r="O2" s="8"/>
      <c r="P2" s="8"/>
    </row>
    <row r="3" spans="1:19" ht="12.75" customHeight="1" x14ac:dyDescent="0.2">
      <c r="A3" s="2"/>
      <c r="B3" s="2"/>
      <c r="C3" s="2"/>
      <c r="D3" s="3"/>
      <c r="E3" s="2"/>
      <c r="F3" s="2"/>
      <c r="G3" s="4"/>
      <c r="H3" s="5"/>
      <c r="I3" s="3" t="s">
        <v>0</v>
      </c>
      <c r="J3" s="6"/>
      <c r="K3" s="6"/>
      <c r="L3" s="147" t="s">
        <v>20</v>
      </c>
      <c r="M3" s="7"/>
      <c r="N3" s="8"/>
      <c r="O3" s="8"/>
      <c r="P3" s="8"/>
    </row>
    <row r="4" spans="1:19" ht="12.75" customHeight="1" x14ac:dyDescent="0.2">
      <c r="A4" s="2"/>
      <c r="B4" s="2"/>
      <c r="C4" s="2"/>
      <c r="D4" s="3"/>
      <c r="E4" s="2"/>
      <c r="F4" s="2"/>
      <c r="G4" s="4"/>
      <c r="H4" s="5"/>
      <c r="I4" s="3"/>
      <c r="J4" s="6"/>
      <c r="K4" s="6"/>
      <c r="L4" s="10"/>
      <c r="M4" s="7"/>
      <c r="N4" s="8"/>
      <c r="O4" s="8"/>
      <c r="P4" s="8"/>
    </row>
    <row r="5" spans="1:19" ht="12.75" customHeight="1" x14ac:dyDescent="0.2">
      <c r="A5" s="2"/>
      <c r="B5" s="2"/>
      <c r="C5" s="2"/>
      <c r="D5" s="3"/>
      <c r="E5" s="2"/>
      <c r="F5" s="2"/>
      <c r="G5" s="4"/>
      <c r="H5" s="5"/>
      <c r="I5" s="176" t="s">
        <v>53</v>
      </c>
      <c r="J5" s="176"/>
      <c r="K5" s="176"/>
      <c r="L5" s="176"/>
      <c r="M5" s="177">
        <v>0.1</v>
      </c>
      <c r="N5" s="76"/>
      <c r="O5" s="76" t="s">
        <v>65</v>
      </c>
      <c r="P5" s="148">
        <v>2.4199999999999999E-2</v>
      </c>
    </row>
    <row r="6" spans="1:19" ht="21.75" customHeight="1" x14ac:dyDescent="0.2">
      <c r="A6" s="2"/>
      <c r="B6" s="2"/>
      <c r="C6" s="2"/>
      <c r="D6" s="3"/>
      <c r="E6" s="2"/>
      <c r="F6" s="2"/>
      <c r="G6" s="4"/>
      <c r="H6" s="5"/>
      <c r="I6" s="176"/>
      <c r="J6" s="176"/>
      <c r="K6" s="176"/>
      <c r="L6" s="176"/>
      <c r="M6" s="177"/>
      <c r="N6" s="117"/>
      <c r="O6" s="117"/>
      <c r="P6" s="8"/>
    </row>
    <row r="7" spans="1:19" ht="12.75" customHeight="1" x14ac:dyDescent="0.2">
      <c r="A7" s="2"/>
      <c r="B7" s="2"/>
      <c r="C7" s="2"/>
      <c r="D7" s="3"/>
      <c r="E7" s="2"/>
      <c r="F7" s="2"/>
      <c r="G7" s="4"/>
      <c r="H7" s="5"/>
      <c r="I7" s="85"/>
      <c r="J7" s="85"/>
      <c r="K7" s="85"/>
      <c r="L7" s="85"/>
      <c r="M7" s="7"/>
      <c r="N7" s="86"/>
      <c r="O7" s="86"/>
      <c r="P7" s="8"/>
      <c r="R7" s="168"/>
    </row>
    <row r="8" spans="1:19" ht="12.75" customHeight="1" x14ac:dyDescent="0.2">
      <c r="A8" s="2"/>
      <c r="B8" s="2"/>
      <c r="C8" s="2"/>
      <c r="D8" s="3"/>
      <c r="E8" s="2"/>
      <c r="F8" s="2"/>
      <c r="G8" s="4"/>
      <c r="H8" s="5"/>
      <c r="I8" s="3" t="s">
        <v>27</v>
      </c>
      <c r="J8" s="3"/>
      <c r="K8" s="85"/>
      <c r="L8" s="85"/>
      <c r="M8" s="79">
        <f>Intro!B1</f>
        <v>42998</v>
      </c>
      <c r="N8" s="86"/>
      <c r="O8" s="95" t="s">
        <v>59</v>
      </c>
      <c r="P8" s="8"/>
      <c r="Q8" s="81">
        <f>P24</f>
        <v>4000</v>
      </c>
      <c r="R8" s="168"/>
    </row>
    <row r="9" spans="1:19" ht="12.75" customHeight="1" x14ac:dyDescent="0.2">
      <c r="A9" s="2"/>
      <c r="B9" s="2"/>
      <c r="C9" s="2"/>
      <c r="D9" s="3"/>
      <c r="E9" s="2"/>
      <c r="F9" s="2"/>
      <c r="G9" s="4"/>
      <c r="H9" s="5"/>
      <c r="I9" s="85"/>
      <c r="J9" s="85"/>
      <c r="K9" s="85"/>
      <c r="L9" s="85"/>
      <c r="M9" s="7"/>
      <c r="N9" s="86"/>
      <c r="O9" s="95" t="s">
        <v>36</v>
      </c>
      <c r="P9" s="8"/>
      <c r="Q9" s="80">
        <f>SUM(L28:L387)</f>
        <v>4424.972902732201</v>
      </c>
    </row>
    <row r="10" spans="1:19" ht="25.5" customHeight="1" x14ac:dyDescent="0.2">
      <c r="A10" s="2"/>
      <c r="B10" s="172" t="s">
        <v>85</v>
      </c>
      <c r="C10" s="173"/>
      <c r="D10" s="173"/>
      <c r="E10" s="173"/>
      <c r="F10" s="173"/>
      <c r="G10" s="173"/>
      <c r="H10" s="173"/>
      <c r="I10" s="173"/>
      <c r="J10" s="173"/>
      <c r="K10" s="164"/>
      <c r="L10" s="165" t="s">
        <v>71</v>
      </c>
      <c r="M10" s="7"/>
      <c r="N10" s="86"/>
      <c r="O10" s="95"/>
      <c r="P10" s="8"/>
      <c r="Q10" s="80"/>
      <c r="S10" s="9" t="s">
        <v>60</v>
      </c>
    </row>
    <row r="11" spans="1:19" ht="12.75" customHeight="1" x14ac:dyDescent="0.2">
      <c r="A11" s="2"/>
      <c r="B11" s="2"/>
      <c r="C11" s="2"/>
      <c r="D11" s="3"/>
      <c r="E11" s="2"/>
      <c r="F11" s="2"/>
      <c r="G11" s="4"/>
      <c r="H11" s="5"/>
      <c r="I11" s="85"/>
      <c r="J11" s="85"/>
      <c r="K11" s="85"/>
      <c r="L11" s="85"/>
      <c r="M11" s="7"/>
      <c r="N11" s="86"/>
      <c r="O11" s="95"/>
      <c r="P11" s="8"/>
      <c r="S11" s="9" t="s">
        <v>70</v>
      </c>
    </row>
    <row r="12" spans="1:19" ht="12.75" customHeight="1" x14ac:dyDescent="0.2">
      <c r="A12" s="2"/>
      <c r="B12" s="2"/>
      <c r="C12" s="2"/>
      <c r="D12" s="3"/>
      <c r="E12" s="2"/>
      <c r="F12" s="2"/>
      <c r="G12" s="4"/>
      <c r="H12" s="5"/>
      <c r="I12" s="95" t="s">
        <v>66</v>
      </c>
      <c r="J12" s="95"/>
      <c r="K12" s="95"/>
      <c r="L12" s="158"/>
      <c r="M12" s="159"/>
      <c r="N12" s="65"/>
      <c r="O12" s="8" t="s">
        <v>67</v>
      </c>
      <c r="P12" s="150">
        <v>0.05</v>
      </c>
      <c r="S12" s="9" t="s">
        <v>71</v>
      </c>
    </row>
    <row r="13" spans="1:19" ht="12.75" customHeight="1" x14ac:dyDescent="0.2">
      <c r="A13" s="2"/>
      <c r="B13" s="2"/>
      <c r="C13" s="2"/>
      <c r="D13" s="3"/>
      <c r="E13" s="2"/>
      <c r="F13" s="2"/>
      <c r="G13" s="4"/>
      <c r="H13" s="5"/>
      <c r="I13" s="95" t="s">
        <v>34</v>
      </c>
      <c r="J13" s="9"/>
      <c r="K13" s="95">
        <v>25</v>
      </c>
      <c r="L13" s="149">
        <v>0</v>
      </c>
      <c r="M13" s="149">
        <v>25</v>
      </c>
      <c r="N13" s="65"/>
      <c r="O13" s="174" t="s">
        <v>52</v>
      </c>
      <c r="P13" s="169">
        <v>25</v>
      </c>
    </row>
    <row r="14" spans="1:19" ht="12.75" customHeight="1" x14ac:dyDescent="0.2">
      <c r="A14" s="2"/>
      <c r="B14" s="2"/>
      <c r="C14" s="2"/>
      <c r="D14" s="3"/>
      <c r="E14" s="2"/>
      <c r="F14" s="2"/>
      <c r="G14" s="4"/>
      <c r="H14" s="5"/>
      <c r="I14" s="95"/>
      <c r="J14" s="9"/>
      <c r="K14" s="95">
        <v>30</v>
      </c>
      <c r="L14" s="149">
        <v>500</v>
      </c>
      <c r="M14" s="149">
        <v>50</v>
      </c>
      <c r="N14" s="65"/>
      <c r="O14" s="174"/>
      <c r="P14" s="169"/>
    </row>
    <row r="15" spans="1:19" ht="12.75" customHeight="1" x14ac:dyDescent="0.2">
      <c r="A15" s="2"/>
      <c r="B15" s="2"/>
      <c r="C15" s="2"/>
      <c r="D15" s="3"/>
      <c r="E15" s="2"/>
      <c r="F15" s="2"/>
      <c r="G15" s="4"/>
      <c r="H15" s="5"/>
      <c r="I15" s="95"/>
      <c r="J15" s="9"/>
      <c r="K15" s="95">
        <v>35</v>
      </c>
      <c r="L15" s="149">
        <v>1000</v>
      </c>
      <c r="M15" s="149">
        <v>75</v>
      </c>
      <c r="N15" s="65"/>
      <c r="O15" s="8"/>
      <c r="P15" s="8"/>
    </row>
    <row r="16" spans="1:19" ht="12.75" customHeight="1" x14ac:dyDescent="0.2">
      <c r="A16" s="2"/>
      <c r="B16" s="2"/>
      <c r="C16" s="2"/>
      <c r="D16" s="3"/>
      <c r="E16" s="2"/>
      <c r="F16" s="2"/>
      <c r="G16" s="4"/>
      <c r="H16" s="5"/>
      <c r="I16" s="95"/>
      <c r="J16" s="9"/>
      <c r="K16" s="95">
        <v>40</v>
      </c>
      <c r="L16" s="149">
        <v>1500</v>
      </c>
      <c r="M16" s="149">
        <v>100</v>
      </c>
      <c r="N16" s="65"/>
      <c r="O16" s="8"/>
      <c r="P16" s="8"/>
    </row>
    <row r="17" spans="1:18" ht="12.75" customHeight="1" x14ac:dyDescent="0.2">
      <c r="A17" s="2"/>
      <c r="B17" s="2"/>
      <c r="C17" s="2"/>
      <c r="D17" s="3"/>
      <c r="E17" s="2"/>
      <c r="F17" s="2"/>
      <c r="G17" s="4"/>
      <c r="H17" s="5"/>
      <c r="I17" s="95"/>
      <c r="J17" s="9"/>
      <c r="K17" s="95">
        <v>55</v>
      </c>
      <c r="L17" s="149">
        <v>2000</v>
      </c>
      <c r="M17" s="149">
        <v>150</v>
      </c>
      <c r="N17" s="65"/>
      <c r="O17" s="8" t="s">
        <v>73</v>
      </c>
      <c r="P17" s="151">
        <v>4500</v>
      </c>
    </row>
    <row r="18" spans="1:18" ht="12.75" customHeight="1" x14ac:dyDescent="0.2">
      <c r="A18" s="2"/>
      <c r="B18" s="2"/>
      <c r="C18" s="2"/>
      <c r="D18" s="3"/>
      <c r="E18" s="2"/>
      <c r="F18" s="2"/>
      <c r="G18" s="4"/>
      <c r="H18" s="5"/>
      <c r="I18" s="95"/>
      <c r="J18" s="9"/>
      <c r="K18" s="95">
        <v>70</v>
      </c>
      <c r="L18" s="149">
        <v>3000</v>
      </c>
      <c r="M18" s="149">
        <v>200</v>
      </c>
      <c r="N18" s="65"/>
      <c r="O18" s="170" t="s">
        <v>72</v>
      </c>
      <c r="P18" s="171">
        <v>0.05</v>
      </c>
    </row>
    <row r="19" spans="1:18" ht="12.75" customHeight="1" x14ac:dyDescent="0.2">
      <c r="A19" s="2"/>
      <c r="B19" s="2"/>
      <c r="C19" s="2"/>
      <c r="D19" s="3"/>
      <c r="E19" s="2"/>
      <c r="F19" s="2"/>
      <c r="G19" s="4"/>
      <c r="H19" s="5"/>
      <c r="I19" s="95"/>
      <c r="J19" s="9"/>
      <c r="K19" s="95">
        <v>90</v>
      </c>
      <c r="L19" s="149">
        <v>4000</v>
      </c>
      <c r="M19" s="149">
        <v>250</v>
      </c>
      <c r="N19" s="65"/>
      <c r="O19" s="170"/>
      <c r="P19" s="171"/>
    </row>
    <row r="20" spans="1:18" ht="12.75" customHeight="1" x14ac:dyDescent="0.2">
      <c r="A20" s="2"/>
      <c r="B20" s="2"/>
      <c r="C20" s="2"/>
      <c r="D20" s="3"/>
      <c r="E20" s="2"/>
      <c r="F20" s="2"/>
      <c r="G20" s="4"/>
      <c r="H20" s="5"/>
      <c r="I20" s="95"/>
      <c r="J20" s="9"/>
      <c r="K20" s="95">
        <v>100</v>
      </c>
      <c r="L20" s="149">
        <v>5000</v>
      </c>
      <c r="M20" s="149">
        <v>300</v>
      </c>
      <c r="N20" s="65"/>
      <c r="O20" s="174"/>
      <c r="P20" s="169"/>
    </row>
    <row r="21" spans="1:18" ht="12.75" customHeight="1" x14ac:dyDescent="0.2">
      <c r="A21" s="2"/>
      <c r="B21" s="2"/>
      <c r="C21" s="2"/>
      <c r="D21" s="3"/>
      <c r="E21" s="2"/>
      <c r="F21" s="2"/>
      <c r="G21" s="4"/>
      <c r="H21" s="5"/>
      <c r="I21" s="95"/>
      <c r="J21" s="9"/>
      <c r="K21" s="95">
        <v>105</v>
      </c>
      <c r="L21" s="149">
        <v>6000</v>
      </c>
      <c r="M21" s="149">
        <v>400</v>
      </c>
      <c r="N21" s="65"/>
      <c r="O21" s="174"/>
      <c r="P21" s="169"/>
    </row>
    <row r="22" spans="1:18" ht="12.75" customHeight="1" thickBot="1" x14ac:dyDescent="0.25">
      <c r="A22" s="2"/>
      <c r="B22" s="2"/>
      <c r="C22" s="2"/>
      <c r="D22" s="3"/>
      <c r="E22" s="2"/>
      <c r="F22" s="2"/>
      <c r="G22" s="4"/>
      <c r="H22" s="5"/>
      <c r="I22" s="6"/>
      <c r="J22" s="6"/>
      <c r="K22" s="6"/>
      <c r="L22" s="11"/>
      <c r="M22" s="7"/>
      <c r="N22" s="8"/>
      <c r="O22" s="8"/>
      <c r="P22" s="8"/>
    </row>
    <row r="23" spans="1:18" ht="35.25" customHeight="1" x14ac:dyDescent="0.2">
      <c r="A23" s="2"/>
      <c r="B23" s="2"/>
      <c r="C23" s="2"/>
      <c r="D23" s="3"/>
      <c r="E23" s="2"/>
      <c r="F23" s="2"/>
      <c r="G23" s="4"/>
      <c r="H23" s="5"/>
      <c r="I23" s="12" t="s">
        <v>5</v>
      </c>
      <c r="J23" s="13" t="s">
        <v>6</v>
      </c>
      <c r="K23" s="14"/>
      <c r="L23" s="15" t="s">
        <v>3</v>
      </c>
      <c r="M23" s="16" t="s">
        <v>7</v>
      </c>
      <c r="N23" s="17" t="s">
        <v>35</v>
      </c>
      <c r="O23" s="18" t="s">
        <v>9</v>
      </c>
      <c r="P23" s="19" t="s">
        <v>51</v>
      </c>
      <c r="R23" s="61"/>
    </row>
    <row r="24" spans="1:18" ht="12.75" customHeight="1" thickBot="1" x14ac:dyDescent="0.25">
      <c r="A24" s="2"/>
      <c r="B24" s="2"/>
      <c r="C24" s="2"/>
      <c r="D24" s="3"/>
      <c r="E24" s="2"/>
      <c r="F24" s="2"/>
      <c r="G24" s="4"/>
      <c r="H24" s="5"/>
      <c r="I24" s="63"/>
      <c r="J24" s="20"/>
      <c r="K24" s="21"/>
      <c r="L24" s="22"/>
      <c r="M24" s="23"/>
      <c r="N24" s="119">
        <f>(((1+M5)^(1/12))-1)+((1+P5)^(1/12))-1</f>
        <v>9.9687787491176127E-3</v>
      </c>
      <c r="O24" s="24"/>
      <c r="P24" s="152">
        <v>4000</v>
      </c>
    </row>
    <row r="25" spans="1:18" ht="12.75" customHeight="1" x14ac:dyDescent="0.2">
      <c r="A25" s="2"/>
      <c r="B25" s="2"/>
      <c r="C25" s="2"/>
      <c r="D25" s="3"/>
      <c r="E25" s="2"/>
      <c r="F25" s="2"/>
      <c r="G25" s="4"/>
      <c r="H25" s="5"/>
      <c r="I25" s="6"/>
      <c r="J25" s="6"/>
      <c r="K25" s="6"/>
      <c r="L25" s="11"/>
      <c r="M25" s="7"/>
      <c r="N25" s="8"/>
      <c r="O25" s="8"/>
      <c r="P25" s="8"/>
    </row>
    <row r="26" spans="1:18" s="32" customFormat="1" ht="21.75" customHeight="1" x14ac:dyDescent="0.2">
      <c r="A26" s="25"/>
      <c r="B26" s="25"/>
      <c r="C26" s="25"/>
      <c r="D26" s="26"/>
      <c r="E26" s="25"/>
      <c r="F26" s="25"/>
      <c r="G26" s="27"/>
      <c r="H26" s="28"/>
      <c r="I26" s="29"/>
      <c r="J26" s="29"/>
      <c r="K26" s="29"/>
      <c r="L26" s="78"/>
      <c r="M26" s="31"/>
      <c r="N26" s="78"/>
      <c r="O26" s="78"/>
      <c r="P26" s="78"/>
    </row>
    <row r="27" spans="1:18" ht="12.75" customHeight="1" x14ac:dyDescent="0.2">
      <c r="A27" s="2"/>
      <c r="B27" s="2"/>
      <c r="C27" s="2"/>
      <c r="D27" s="3"/>
      <c r="E27" s="2"/>
      <c r="F27" s="2"/>
      <c r="G27" s="4"/>
      <c r="H27" s="5"/>
      <c r="I27" s="6"/>
      <c r="J27" s="6"/>
      <c r="K27" s="33"/>
      <c r="L27" s="11"/>
      <c r="M27" s="7"/>
      <c r="N27" s="8"/>
      <c r="O27" s="8"/>
      <c r="P27" s="8"/>
    </row>
    <row r="28" spans="1:18" ht="12.75" customHeight="1" x14ac:dyDescent="0.2">
      <c r="A28" s="2"/>
      <c r="B28" s="2"/>
      <c r="C28" s="2"/>
      <c r="D28" s="3"/>
      <c r="E28" s="34"/>
      <c r="F28" s="35"/>
      <c r="G28" s="2"/>
      <c r="H28" s="36">
        <f t="shared" ref="H28:H91" si="0">I28/12</f>
        <v>8.3333333333333329E-2</v>
      </c>
      <c r="I28" s="37">
        <v>1</v>
      </c>
      <c r="J28" s="38">
        <f>M8</f>
        <v>42998</v>
      </c>
      <c r="K28" s="38">
        <f>IF(J29="",0,J29)</f>
        <v>43028</v>
      </c>
      <c r="L28" s="39">
        <f t="shared" ref="L28:L91" si="1">IF(M28&lt;=L27,M28+N28,IF($L$10="Montant",VLOOKUP(M28,$L$13:$M$21,2),IF($L$10="Pourcentage du solde",IF(M28*$P$12&lt;=$P$13,$P$13,M28*$P$12),IF(M28&lt;=$P$18*$P$17,M28+N28,$P$17*$P$18))))</f>
        <v>225</v>
      </c>
      <c r="M28" s="40">
        <f>P24</f>
        <v>4000</v>
      </c>
      <c r="N28" s="40">
        <f>IF(I28&lt;&gt;"",$N$24*M28,"")</f>
        <v>39.875114996470451</v>
      </c>
      <c r="O28" s="40">
        <f>IF(I28&lt;&gt;"",L28-N28,"")</f>
        <v>185.12488500352956</v>
      </c>
      <c r="P28" s="40">
        <f>IF(I28&lt;&gt;"",M28-O28,"")</f>
        <v>3814.8751149964705</v>
      </c>
    </row>
    <row r="29" spans="1:18" ht="12.75" customHeight="1" x14ac:dyDescent="0.2">
      <c r="A29" s="2"/>
      <c r="B29" s="2"/>
      <c r="C29" s="2"/>
      <c r="D29" s="41"/>
      <c r="E29" s="42"/>
      <c r="F29" s="43"/>
      <c r="G29" s="2"/>
      <c r="H29" s="36">
        <f t="shared" si="0"/>
        <v>0.16666666666666666</v>
      </c>
      <c r="I29" s="37">
        <f>I28+1</f>
        <v>2</v>
      </c>
      <c r="J29" s="38">
        <f t="shared" ref="J29:J92" si="2">IF(I29="","",EDATE($J$28,I28))</f>
        <v>43028</v>
      </c>
      <c r="K29" s="38">
        <f t="shared" ref="K29:K92" si="3">IF(J30="",0,J30)</f>
        <v>43059</v>
      </c>
      <c r="L29" s="39">
        <f t="shared" si="1"/>
        <v>225</v>
      </c>
      <c r="M29" s="40">
        <f>IF(I29&lt;&gt;"",P28,"")</f>
        <v>3814.8751149964705</v>
      </c>
      <c r="N29" s="40">
        <f t="shared" ref="N29:N92" si="4">IF(I29&lt;&gt;"",$N$24*M29,"")</f>
        <v>38.029645976914423</v>
      </c>
      <c r="O29" s="40">
        <f t="shared" ref="O29:O92" si="5">IF(I29&lt;&gt;"",L29-N29,"")</f>
        <v>186.97035402308558</v>
      </c>
      <c r="P29" s="40">
        <f t="shared" ref="P29:P92" si="6">IF(I29&lt;&gt;"",M29-O29,"")</f>
        <v>3627.9047609733848</v>
      </c>
    </row>
    <row r="30" spans="1:18" ht="12.75" customHeight="1" x14ac:dyDescent="0.2">
      <c r="A30" s="2"/>
      <c r="B30" s="2"/>
      <c r="C30" s="2"/>
      <c r="D30" s="41"/>
      <c r="E30" s="42"/>
      <c r="F30" s="44"/>
      <c r="G30" s="2"/>
      <c r="H30" s="36">
        <f t="shared" si="0"/>
        <v>0.25</v>
      </c>
      <c r="I30" s="37">
        <f t="shared" ref="I30:I93" si="7">I29+1</f>
        <v>3</v>
      </c>
      <c r="J30" s="38">
        <f t="shared" si="2"/>
        <v>43059</v>
      </c>
      <c r="K30" s="38">
        <f t="shared" si="3"/>
        <v>43089</v>
      </c>
      <c r="L30" s="39">
        <f t="shared" si="1"/>
        <v>225</v>
      </c>
      <c r="M30" s="40">
        <f t="shared" ref="M30:M86" si="8">IF(I30&lt;&gt;"",P29,"")</f>
        <v>3627.9047609733848</v>
      </c>
      <c r="N30" s="40">
        <f t="shared" si="4"/>
        <v>36.165779885014089</v>
      </c>
      <c r="O30" s="40">
        <f t="shared" si="5"/>
        <v>188.8342201149859</v>
      </c>
      <c r="P30" s="40">
        <f t="shared" si="6"/>
        <v>3439.070540858399</v>
      </c>
    </row>
    <row r="31" spans="1:18" ht="12.75" customHeight="1" x14ac:dyDescent="0.2">
      <c r="A31" s="2"/>
      <c r="B31" s="2"/>
      <c r="C31" s="2"/>
      <c r="D31" s="41"/>
      <c r="E31" s="42"/>
      <c r="F31" s="42"/>
      <c r="G31" s="2"/>
      <c r="H31" s="36">
        <f t="shared" si="0"/>
        <v>0.33333333333333331</v>
      </c>
      <c r="I31" s="37">
        <f t="shared" si="7"/>
        <v>4</v>
      </c>
      <c r="J31" s="38">
        <f t="shared" si="2"/>
        <v>43089</v>
      </c>
      <c r="K31" s="38">
        <f t="shared" si="3"/>
        <v>43120</v>
      </c>
      <c r="L31" s="39">
        <f t="shared" si="1"/>
        <v>225</v>
      </c>
      <c r="M31" s="40">
        <f t="shared" si="8"/>
        <v>3439.070540858399</v>
      </c>
      <c r="N31" s="40">
        <f t="shared" si="4"/>
        <v>34.28333332442562</v>
      </c>
      <c r="O31" s="40">
        <f t="shared" si="5"/>
        <v>190.71666667557437</v>
      </c>
      <c r="P31" s="40">
        <f t="shared" si="6"/>
        <v>3248.3538741828247</v>
      </c>
    </row>
    <row r="32" spans="1:18" ht="12.75" customHeight="1" x14ac:dyDescent="0.2">
      <c r="A32" s="2"/>
      <c r="B32" s="2"/>
      <c r="C32" s="2"/>
      <c r="D32" s="3"/>
      <c r="E32" s="2"/>
      <c r="F32" s="45"/>
      <c r="G32" s="2"/>
      <c r="H32" s="36">
        <f t="shared" si="0"/>
        <v>0.41666666666666669</v>
      </c>
      <c r="I32" s="37">
        <f t="shared" si="7"/>
        <v>5</v>
      </c>
      <c r="J32" s="38">
        <f t="shared" si="2"/>
        <v>43120</v>
      </c>
      <c r="K32" s="38">
        <f t="shared" si="3"/>
        <v>43151</v>
      </c>
      <c r="L32" s="39">
        <f t="shared" si="1"/>
        <v>225</v>
      </c>
      <c r="M32" s="40">
        <f t="shared" si="8"/>
        <v>3248.3538741828247</v>
      </c>
      <c r="N32" s="40">
        <f t="shared" si="4"/>
        <v>32.382121070567614</v>
      </c>
      <c r="O32" s="40">
        <f t="shared" si="5"/>
        <v>192.61787892943238</v>
      </c>
      <c r="P32" s="40">
        <f t="shared" si="6"/>
        <v>3055.7359952533925</v>
      </c>
    </row>
    <row r="33" spans="1:16" ht="12.75" customHeight="1" x14ac:dyDescent="0.2">
      <c r="A33" s="2"/>
      <c r="B33" s="2"/>
      <c r="C33" s="2"/>
      <c r="D33" s="41"/>
      <c r="E33" s="42"/>
      <c r="F33" s="46"/>
      <c r="G33" s="2"/>
      <c r="H33" s="36">
        <f t="shared" si="0"/>
        <v>0.5</v>
      </c>
      <c r="I33" s="37">
        <f t="shared" si="7"/>
        <v>6</v>
      </c>
      <c r="J33" s="38">
        <f t="shared" si="2"/>
        <v>43151</v>
      </c>
      <c r="K33" s="38">
        <f t="shared" si="3"/>
        <v>43179</v>
      </c>
      <c r="L33" s="39">
        <f t="shared" si="1"/>
        <v>225</v>
      </c>
      <c r="M33" s="40">
        <f t="shared" si="8"/>
        <v>3055.7359952533925</v>
      </c>
      <c r="N33" s="40">
        <f t="shared" si="4"/>
        <v>30.461956052395777</v>
      </c>
      <c r="O33" s="40">
        <f t="shared" si="5"/>
        <v>194.53804394760422</v>
      </c>
      <c r="P33" s="40">
        <f t="shared" si="6"/>
        <v>2861.1979513057881</v>
      </c>
    </row>
    <row r="34" spans="1:16" ht="12.75" customHeight="1" x14ac:dyDescent="0.2">
      <c r="A34" s="2"/>
      <c r="B34" s="2"/>
      <c r="C34" s="2"/>
      <c r="D34" s="41"/>
      <c r="E34" s="42"/>
      <c r="F34" s="47"/>
      <c r="G34" s="2"/>
      <c r="H34" s="36">
        <f t="shared" si="0"/>
        <v>0.58333333333333337</v>
      </c>
      <c r="I34" s="37">
        <f t="shared" si="7"/>
        <v>7</v>
      </c>
      <c r="J34" s="38">
        <f t="shared" si="2"/>
        <v>43179</v>
      </c>
      <c r="K34" s="38">
        <f t="shared" si="3"/>
        <v>43210</v>
      </c>
      <c r="L34" s="39">
        <f t="shared" si="1"/>
        <v>225</v>
      </c>
      <c r="M34" s="40">
        <f t="shared" si="8"/>
        <v>2861.1979513057881</v>
      </c>
      <c r="N34" s="40">
        <f t="shared" si="4"/>
        <v>28.522649333995989</v>
      </c>
      <c r="O34" s="40">
        <f t="shared" si="5"/>
        <v>196.47735066600401</v>
      </c>
      <c r="P34" s="40">
        <f t="shared" si="6"/>
        <v>2664.7206006397842</v>
      </c>
    </row>
    <row r="35" spans="1:16" ht="12.75" customHeight="1" x14ac:dyDescent="0.2">
      <c r="A35" s="2"/>
      <c r="B35" s="2"/>
      <c r="C35" s="2"/>
      <c r="D35" s="3"/>
      <c r="E35" s="2"/>
      <c r="F35" s="2"/>
      <c r="G35" s="2"/>
      <c r="H35" s="36">
        <f t="shared" si="0"/>
        <v>0.66666666666666663</v>
      </c>
      <c r="I35" s="37">
        <f t="shared" si="7"/>
        <v>8</v>
      </c>
      <c r="J35" s="38">
        <f t="shared" si="2"/>
        <v>43210</v>
      </c>
      <c r="K35" s="38">
        <f t="shared" si="3"/>
        <v>43240</v>
      </c>
      <c r="L35" s="39">
        <f t="shared" si="1"/>
        <v>225</v>
      </c>
      <c r="M35" s="40">
        <f t="shared" si="8"/>
        <v>2664.7206006397842</v>
      </c>
      <c r="N35" s="40">
        <f t="shared" si="4"/>
        <v>26.564010095993801</v>
      </c>
      <c r="O35" s="40">
        <f t="shared" si="5"/>
        <v>198.43598990400619</v>
      </c>
      <c r="P35" s="40">
        <f t="shared" si="6"/>
        <v>2466.2846107357782</v>
      </c>
    </row>
    <row r="36" spans="1:16" ht="12.75" customHeight="1" x14ac:dyDescent="0.2">
      <c r="A36" s="2"/>
      <c r="B36" s="2"/>
      <c r="C36" s="2"/>
      <c r="D36" s="3"/>
      <c r="E36" s="2"/>
      <c r="F36" s="2"/>
      <c r="G36" s="2"/>
      <c r="H36" s="36">
        <f t="shared" si="0"/>
        <v>0.75</v>
      </c>
      <c r="I36" s="37">
        <f t="shared" si="7"/>
        <v>9</v>
      </c>
      <c r="J36" s="38">
        <f t="shared" si="2"/>
        <v>43240</v>
      </c>
      <c r="K36" s="38">
        <f t="shared" si="3"/>
        <v>43271</v>
      </c>
      <c r="L36" s="39">
        <f t="shared" si="1"/>
        <v>225</v>
      </c>
      <c r="M36" s="40">
        <f t="shared" si="8"/>
        <v>2466.2846107357782</v>
      </c>
      <c r="N36" s="40">
        <f t="shared" si="4"/>
        <v>24.585845616778631</v>
      </c>
      <c r="O36" s="40">
        <f t="shared" si="5"/>
        <v>200.41415438322136</v>
      </c>
      <c r="P36" s="40">
        <f t="shared" si="6"/>
        <v>2265.8704563525566</v>
      </c>
    </row>
    <row r="37" spans="1:16" ht="12.75" customHeight="1" x14ac:dyDescent="0.2">
      <c r="A37" s="2"/>
      <c r="B37" s="2"/>
      <c r="C37" s="2"/>
      <c r="D37" s="3" t="s">
        <v>2</v>
      </c>
      <c r="E37" s="2"/>
      <c r="F37" s="8">
        <f>SUM(N28:N844)</f>
        <v>424.9729027322004</v>
      </c>
      <c r="G37" s="2"/>
      <c r="H37" s="36">
        <f t="shared" si="0"/>
        <v>0.83333333333333337</v>
      </c>
      <c r="I37" s="37">
        <f t="shared" si="7"/>
        <v>10</v>
      </c>
      <c r="J37" s="38">
        <f t="shared" si="2"/>
        <v>43271</v>
      </c>
      <c r="K37" s="38">
        <f t="shared" si="3"/>
        <v>43301</v>
      </c>
      <c r="L37" s="39">
        <f t="shared" si="1"/>
        <v>225</v>
      </c>
      <c r="M37" s="40">
        <f t="shared" si="8"/>
        <v>2265.8704563525566</v>
      </c>
      <c r="N37" s="40">
        <f t="shared" si="4"/>
        <v>22.587961253540794</v>
      </c>
      <c r="O37" s="40">
        <f t="shared" si="5"/>
        <v>202.41203874645922</v>
      </c>
      <c r="P37" s="40">
        <f t="shared" si="6"/>
        <v>2063.4584176060976</v>
      </c>
    </row>
    <row r="38" spans="1:16" ht="12.75" customHeight="1" x14ac:dyDescent="0.2">
      <c r="A38" s="2"/>
      <c r="B38" s="2"/>
      <c r="C38" s="2"/>
      <c r="D38" s="3"/>
      <c r="E38" s="2"/>
      <c r="F38" s="2"/>
      <c r="G38" s="2"/>
      <c r="H38" s="36">
        <f t="shared" si="0"/>
        <v>0.91666666666666663</v>
      </c>
      <c r="I38" s="37">
        <f t="shared" si="7"/>
        <v>11</v>
      </c>
      <c r="J38" s="38">
        <f t="shared" si="2"/>
        <v>43301</v>
      </c>
      <c r="K38" s="38">
        <f t="shared" si="3"/>
        <v>43332</v>
      </c>
      <c r="L38" s="39">
        <f t="shared" si="1"/>
        <v>225</v>
      </c>
      <c r="M38" s="40">
        <f t="shared" si="8"/>
        <v>2063.4584176060976</v>
      </c>
      <c r="N38" s="40">
        <f t="shared" si="4"/>
        <v>20.570160423119521</v>
      </c>
      <c r="O38" s="40">
        <f t="shared" si="5"/>
        <v>204.42983957688048</v>
      </c>
      <c r="P38" s="40">
        <f t="shared" si="6"/>
        <v>1859.028578029217</v>
      </c>
    </row>
    <row r="39" spans="1:16" ht="12.75" customHeight="1" x14ac:dyDescent="0.2">
      <c r="A39" s="2"/>
      <c r="B39" s="2"/>
      <c r="C39" s="2"/>
      <c r="D39" s="41"/>
      <c r="E39" s="42"/>
      <c r="F39" s="2"/>
      <c r="G39" s="2"/>
      <c r="H39" s="36">
        <f t="shared" si="0"/>
        <v>1</v>
      </c>
      <c r="I39" s="37">
        <f t="shared" si="7"/>
        <v>12</v>
      </c>
      <c r="J39" s="38">
        <f t="shared" si="2"/>
        <v>43332</v>
      </c>
      <c r="K39" s="38">
        <f t="shared" si="3"/>
        <v>43363</v>
      </c>
      <c r="L39" s="39">
        <f t="shared" si="1"/>
        <v>225</v>
      </c>
      <c r="M39" s="40">
        <f t="shared" si="8"/>
        <v>1859.028578029217</v>
      </c>
      <c r="N39" s="40">
        <f t="shared" si="4"/>
        <v>18.532244582659992</v>
      </c>
      <c r="O39" s="40">
        <f t="shared" si="5"/>
        <v>206.46775541734002</v>
      </c>
      <c r="P39" s="40">
        <f t="shared" si="6"/>
        <v>1652.560822611877</v>
      </c>
    </row>
    <row r="40" spans="1:16" ht="12.75" customHeight="1" x14ac:dyDescent="0.2">
      <c r="A40" s="2"/>
      <c r="B40" s="2"/>
      <c r="C40" s="2"/>
      <c r="D40" s="3"/>
      <c r="E40" s="2"/>
      <c r="F40" s="2"/>
      <c r="G40" s="2"/>
      <c r="H40" s="36">
        <f t="shared" si="0"/>
        <v>1.0833333333333333</v>
      </c>
      <c r="I40" s="37">
        <f t="shared" si="7"/>
        <v>13</v>
      </c>
      <c r="J40" s="38">
        <f t="shared" si="2"/>
        <v>43363</v>
      </c>
      <c r="K40" s="38">
        <f t="shared" si="3"/>
        <v>43393</v>
      </c>
      <c r="L40" s="39">
        <f t="shared" si="1"/>
        <v>225</v>
      </c>
      <c r="M40" s="40">
        <f t="shared" si="8"/>
        <v>1652.560822611877</v>
      </c>
      <c r="N40" s="40">
        <f t="shared" si="4"/>
        <v>16.474013210077601</v>
      </c>
      <c r="O40" s="40">
        <f t="shared" si="5"/>
        <v>208.5259867899224</v>
      </c>
      <c r="P40" s="40">
        <f t="shared" si="6"/>
        <v>1444.0348358219546</v>
      </c>
    </row>
    <row r="41" spans="1:16" ht="12.75" customHeight="1" x14ac:dyDescent="0.2">
      <c r="A41" s="2"/>
      <c r="B41" s="2"/>
      <c r="C41" s="2"/>
      <c r="D41" s="3"/>
      <c r="E41" s="2"/>
      <c r="F41" s="2"/>
      <c r="G41" s="2"/>
      <c r="H41" s="36">
        <f t="shared" si="0"/>
        <v>1.1666666666666667</v>
      </c>
      <c r="I41" s="37">
        <f t="shared" si="7"/>
        <v>14</v>
      </c>
      <c r="J41" s="38">
        <f t="shared" si="2"/>
        <v>43393</v>
      </c>
      <c r="K41" s="38">
        <f t="shared" si="3"/>
        <v>43424</v>
      </c>
      <c r="L41" s="39">
        <f t="shared" si="1"/>
        <v>225</v>
      </c>
      <c r="M41" s="40">
        <f t="shared" si="8"/>
        <v>1444.0348358219546</v>
      </c>
      <c r="N41" s="40">
        <f t="shared" si="4"/>
        <v>14.395263784327442</v>
      </c>
      <c r="O41" s="40">
        <f t="shared" si="5"/>
        <v>210.60473621567255</v>
      </c>
      <c r="P41" s="40">
        <f t="shared" si="6"/>
        <v>1233.4300996062821</v>
      </c>
    </row>
    <row r="42" spans="1:16" ht="12.75" customHeight="1" x14ac:dyDescent="0.2">
      <c r="A42" s="2"/>
      <c r="B42" s="2"/>
      <c r="C42" s="2"/>
      <c r="D42" s="3"/>
      <c r="E42" s="2"/>
      <c r="F42" s="2"/>
      <c r="G42" s="4"/>
      <c r="H42" s="36">
        <f t="shared" si="0"/>
        <v>1.25</v>
      </c>
      <c r="I42" s="37">
        <f t="shared" si="7"/>
        <v>15</v>
      </c>
      <c r="J42" s="38">
        <f t="shared" si="2"/>
        <v>43424</v>
      </c>
      <c r="K42" s="38">
        <f t="shared" si="3"/>
        <v>43454</v>
      </c>
      <c r="L42" s="39">
        <f t="shared" si="1"/>
        <v>225</v>
      </c>
      <c r="M42" s="40">
        <f t="shared" si="8"/>
        <v>1233.4300996062821</v>
      </c>
      <c r="N42" s="40">
        <f t="shared" si="4"/>
        <v>12.295791765477125</v>
      </c>
      <c r="O42" s="40">
        <f t="shared" si="5"/>
        <v>212.70420823452287</v>
      </c>
      <c r="P42" s="40">
        <f t="shared" si="6"/>
        <v>1020.7258913717592</v>
      </c>
    </row>
    <row r="43" spans="1:16" ht="12.75" customHeight="1" x14ac:dyDescent="0.2">
      <c r="A43" s="2"/>
      <c r="B43" s="2"/>
      <c r="C43" s="2"/>
      <c r="D43" s="3"/>
      <c r="E43" s="2"/>
      <c r="F43" s="2"/>
      <c r="G43" s="4"/>
      <c r="H43" s="36">
        <f t="shared" si="0"/>
        <v>1.3333333333333333</v>
      </c>
      <c r="I43" s="37">
        <f t="shared" si="7"/>
        <v>16</v>
      </c>
      <c r="J43" s="38">
        <f t="shared" si="2"/>
        <v>43454</v>
      </c>
      <c r="K43" s="38">
        <f t="shared" si="3"/>
        <v>43485</v>
      </c>
      <c r="L43" s="39">
        <f t="shared" si="1"/>
        <v>225</v>
      </c>
      <c r="M43" s="40">
        <f t="shared" si="8"/>
        <v>1020.7258913717592</v>
      </c>
      <c r="N43" s="40">
        <f t="shared" si="4"/>
        <v>10.175390574580925</v>
      </c>
      <c r="O43" s="40">
        <f t="shared" si="5"/>
        <v>214.82460942541908</v>
      </c>
      <c r="P43" s="40">
        <f t="shared" si="6"/>
        <v>805.90128194634008</v>
      </c>
    </row>
    <row r="44" spans="1:16" ht="12.75" customHeight="1" x14ac:dyDescent="0.2">
      <c r="A44" s="2"/>
      <c r="B44" s="2"/>
      <c r="C44" s="2"/>
      <c r="D44" s="3"/>
      <c r="E44" s="2"/>
      <c r="F44" s="2"/>
      <c r="G44" s="4"/>
      <c r="H44" s="36">
        <f t="shared" si="0"/>
        <v>1.4166666666666667</v>
      </c>
      <c r="I44" s="37">
        <f t="shared" si="7"/>
        <v>17</v>
      </c>
      <c r="J44" s="38">
        <f t="shared" si="2"/>
        <v>43485</v>
      </c>
      <c r="K44" s="38">
        <f t="shared" si="3"/>
        <v>43516</v>
      </c>
      <c r="L44" s="39">
        <f t="shared" si="1"/>
        <v>225</v>
      </c>
      <c r="M44" s="40">
        <f t="shared" si="8"/>
        <v>805.90128194634008</v>
      </c>
      <c r="N44" s="40">
        <f t="shared" si="4"/>
        <v>8.0338515733533171</v>
      </c>
      <c r="O44" s="40">
        <f t="shared" si="5"/>
        <v>216.96614842664667</v>
      </c>
      <c r="P44" s="40">
        <f t="shared" si="6"/>
        <v>588.93513351969341</v>
      </c>
    </row>
    <row r="45" spans="1:16" ht="12.75" customHeight="1" x14ac:dyDescent="0.2">
      <c r="A45" s="2"/>
      <c r="B45" s="2"/>
      <c r="C45" s="2"/>
      <c r="D45" s="3"/>
      <c r="E45" s="2"/>
      <c r="F45" s="2"/>
      <c r="G45" s="4"/>
      <c r="H45" s="36">
        <f t="shared" si="0"/>
        <v>1.5</v>
      </c>
      <c r="I45" s="37">
        <f t="shared" si="7"/>
        <v>18</v>
      </c>
      <c r="J45" s="38">
        <f t="shared" si="2"/>
        <v>43516</v>
      </c>
      <c r="K45" s="38">
        <f t="shared" si="3"/>
        <v>43544</v>
      </c>
      <c r="L45" s="39">
        <f t="shared" si="1"/>
        <v>225</v>
      </c>
      <c r="M45" s="40">
        <f t="shared" si="8"/>
        <v>588.93513351969341</v>
      </c>
      <c r="N45" s="40">
        <f t="shared" si="4"/>
        <v>5.8709640436398631</v>
      </c>
      <c r="O45" s="40">
        <f t="shared" si="5"/>
        <v>219.12903595636013</v>
      </c>
      <c r="P45" s="40">
        <f t="shared" si="6"/>
        <v>369.80609756333331</v>
      </c>
    </row>
    <row r="46" spans="1:16" ht="12.75" customHeight="1" x14ac:dyDescent="0.2">
      <c r="A46" s="2"/>
      <c r="B46" s="2"/>
      <c r="C46" s="2"/>
      <c r="D46" s="3"/>
      <c r="E46" s="2"/>
      <c r="F46" s="48"/>
      <c r="G46" s="4"/>
      <c r="H46" s="36">
        <f t="shared" si="0"/>
        <v>1.5833333333333333</v>
      </c>
      <c r="I46" s="37">
        <f t="shared" si="7"/>
        <v>19</v>
      </c>
      <c r="J46" s="38">
        <f t="shared" si="2"/>
        <v>43544</v>
      </c>
      <c r="K46" s="38">
        <f t="shared" si="3"/>
        <v>43575</v>
      </c>
      <c r="L46" s="39">
        <f t="shared" si="1"/>
        <v>225</v>
      </c>
      <c r="M46" s="40">
        <f t="shared" si="8"/>
        <v>369.80609756333331</v>
      </c>
      <c r="N46" s="40">
        <f t="shared" si="4"/>
        <v>3.6865151666834719</v>
      </c>
      <c r="O46" s="40">
        <f t="shared" si="5"/>
        <v>221.31348483331652</v>
      </c>
      <c r="P46" s="40">
        <f t="shared" si="6"/>
        <v>148.49261273001679</v>
      </c>
    </row>
    <row r="47" spans="1:16" ht="12.75" customHeight="1" x14ac:dyDescent="0.2">
      <c r="A47" s="2"/>
      <c r="B47" s="2"/>
      <c r="C47" s="2"/>
      <c r="D47" s="3"/>
      <c r="E47" s="2"/>
      <c r="F47" s="2"/>
      <c r="G47" s="4"/>
      <c r="H47" s="36">
        <f t="shared" si="0"/>
        <v>1.6666666666666667</v>
      </c>
      <c r="I47" s="37">
        <f t="shared" si="7"/>
        <v>20</v>
      </c>
      <c r="J47" s="38">
        <f t="shared" si="2"/>
        <v>43575</v>
      </c>
      <c r="K47" s="38">
        <f t="shared" si="3"/>
        <v>43605</v>
      </c>
      <c r="L47" s="39">
        <f t="shared" si="1"/>
        <v>149.97290273220074</v>
      </c>
      <c r="M47" s="40">
        <f t="shared" si="8"/>
        <v>148.49261273001679</v>
      </c>
      <c r="N47" s="40">
        <f t="shared" si="4"/>
        <v>1.4802900021839429</v>
      </c>
      <c r="O47" s="40">
        <f t="shared" si="5"/>
        <v>148.49261273001679</v>
      </c>
      <c r="P47" s="40">
        <f t="shared" si="6"/>
        <v>0</v>
      </c>
    </row>
    <row r="48" spans="1:16" ht="12.75" customHeight="1" x14ac:dyDescent="0.2">
      <c r="A48" s="2"/>
      <c r="B48" s="2"/>
      <c r="C48" s="2"/>
      <c r="D48" s="3"/>
      <c r="E48" s="2"/>
      <c r="F48" s="2"/>
      <c r="G48" s="4"/>
      <c r="H48" s="36">
        <f t="shared" si="0"/>
        <v>1.75</v>
      </c>
      <c r="I48" s="37">
        <f t="shared" si="7"/>
        <v>21</v>
      </c>
      <c r="J48" s="38">
        <f t="shared" si="2"/>
        <v>43605</v>
      </c>
      <c r="K48" s="38">
        <f t="shared" si="3"/>
        <v>43636</v>
      </c>
      <c r="L48" s="39">
        <f t="shared" si="1"/>
        <v>0</v>
      </c>
      <c r="M48" s="40">
        <f t="shared" si="8"/>
        <v>0</v>
      </c>
      <c r="N48" s="40">
        <f t="shared" si="4"/>
        <v>0</v>
      </c>
      <c r="O48" s="40">
        <f t="shared" si="5"/>
        <v>0</v>
      </c>
      <c r="P48" s="40">
        <f t="shared" si="6"/>
        <v>0</v>
      </c>
    </row>
    <row r="49" spans="1:16" ht="12.75" customHeight="1" x14ac:dyDescent="0.2">
      <c r="A49" s="2"/>
      <c r="B49" s="2"/>
      <c r="C49" s="2"/>
      <c r="D49" s="3"/>
      <c r="E49" s="2"/>
      <c r="F49" s="2"/>
      <c r="G49" s="4"/>
      <c r="H49" s="36">
        <f t="shared" si="0"/>
        <v>1.8333333333333333</v>
      </c>
      <c r="I49" s="37">
        <f t="shared" si="7"/>
        <v>22</v>
      </c>
      <c r="J49" s="38">
        <f t="shared" si="2"/>
        <v>43636</v>
      </c>
      <c r="K49" s="38">
        <f t="shared" si="3"/>
        <v>43666</v>
      </c>
      <c r="L49" s="39">
        <f t="shared" si="1"/>
        <v>0</v>
      </c>
      <c r="M49" s="40">
        <f t="shared" si="8"/>
        <v>0</v>
      </c>
      <c r="N49" s="40">
        <f t="shared" si="4"/>
        <v>0</v>
      </c>
      <c r="O49" s="40">
        <f t="shared" si="5"/>
        <v>0</v>
      </c>
      <c r="P49" s="40">
        <f t="shared" si="6"/>
        <v>0</v>
      </c>
    </row>
    <row r="50" spans="1:16" ht="12.75" customHeight="1" x14ac:dyDescent="0.2">
      <c r="A50" s="2"/>
      <c r="B50" s="2"/>
      <c r="C50" s="2"/>
      <c r="D50" s="3"/>
      <c r="E50" s="2"/>
      <c r="F50" s="2"/>
      <c r="G50" s="4"/>
      <c r="H50" s="36">
        <f t="shared" si="0"/>
        <v>1.9166666666666667</v>
      </c>
      <c r="I50" s="37">
        <f t="shared" si="7"/>
        <v>23</v>
      </c>
      <c r="J50" s="38">
        <f t="shared" si="2"/>
        <v>43666</v>
      </c>
      <c r="K50" s="38">
        <f t="shared" si="3"/>
        <v>43697</v>
      </c>
      <c r="L50" s="39">
        <f t="shared" si="1"/>
        <v>0</v>
      </c>
      <c r="M50" s="40">
        <f t="shared" si="8"/>
        <v>0</v>
      </c>
      <c r="N50" s="40">
        <f t="shared" si="4"/>
        <v>0</v>
      </c>
      <c r="O50" s="40">
        <f t="shared" si="5"/>
        <v>0</v>
      </c>
      <c r="P50" s="40">
        <f t="shared" si="6"/>
        <v>0</v>
      </c>
    </row>
    <row r="51" spans="1:16" ht="12.75" customHeight="1" x14ac:dyDescent="0.2">
      <c r="A51" s="2"/>
      <c r="B51" s="2"/>
      <c r="C51" s="2"/>
      <c r="D51" s="3"/>
      <c r="E51" s="2"/>
      <c r="F51" s="2"/>
      <c r="G51" s="4"/>
      <c r="H51" s="36">
        <f t="shared" si="0"/>
        <v>2</v>
      </c>
      <c r="I51" s="37">
        <f t="shared" si="7"/>
        <v>24</v>
      </c>
      <c r="J51" s="38">
        <f t="shared" si="2"/>
        <v>43697</v>
      </c>
      <c r="K51" s="38">
        <f t="shared" si="3"/>
        <v>43728</v>
      </c>
      <c r="L51" s="39">
        <f t="shared" si="1"/>
        <v>0</v>
      </c>
      <c r="M51" s="40">
        <f t="shared" si="8"/>
        <v>0</v>
      </c>
      <c r="N51" s="40">
        <f t="shared" si="4"/>
        <v>0</v>
      </c>
      <c r="O51" s="40">
        <f t="shared" si="5"/>
        <v>0</v>
      </c>
      <c r="P51" s="40">
        <f t="shared" si="6"/>
        <v>0</v>
      </c>
    </row>
    <row r="52" spans="1:16" ht="12.75" customHeight="1" x14ac:dyDescent="0.2">
      <c r="A52" s="2"/>
      <c r="B52" s="2"/>
      <c r="C52" s="2"/>
      <c r="D52" s="3"/>
      <c r="E52" s="2"/>
      <c r="F52" s="2"/>
      <c r="G52" s="4"/>
      <c r="H52" s="36">
        <f t="shared" si="0"/>
        <v>2.0833333333333335</v>
      </c>
      <c r="I52" s="37">
        <f t="shared" si="7"/>
        <v>25</v>
      </c>
      <c r="J52" s="38">
        <f t="shared" si="2"/>
        <v>43728</v>
      </c>
      <c r="K52" s="38">
        <f t="shared" si="3"/>
        <v>43758</v>
      </c>
      <c r="L52" s="39">
        <f t="shared" si="1"/>
        <v>0</v>
      </c>
      <c r="M52" s="40">
        <f t="shared" si="8"/>
        <v>0</v>
      </c>
      <c r="N52" s="40">
        <f t="shared" si="4"/>
        <v>0</v>
      </c>
      <c r="O52" s="40">
        <f t="shared" si="5"/>
        <v>0</v>
      </c>
      <c r="P52" s="40">
        <f t="shared" si="6"/>
        <v>0</v>
      </c>
    </row>
    <row r="53" spans="1:16" ht="12.75" customHeight="1" x14ac:dyDescent="0.2">
      <c r="A53" s="2"/>
      <c r="B53" s="2"/>
      <c r="C53" s="2"/>
      <c r="D53" s="3"/>
      <c r="E53" s="2"/>
      <c r="F53" s="2"/>
      <c r="G53" s="4"/>
      <c r="H53" s="36">
        <f t="shared" si="0"/>
        <v>2.1666666666666665</v>
      </c>
      <c r="I53" s="37">
        <f t="shared" si="7"/>
        <v>26</v>
      </c>
      <c r="J53" s="38">
        <f t="shared" si="2"/>
        <v>43758</v>
      </c>
      <c r="K53" s="38">
        <f t="shared" si="3"/>
        <v>43789</v>
      </c>
      <c r="L53" s="39">
        <f t="shared" si="1"/>
        <v>0</v>
      </c>
      <c r="M53" s="40">
        <f t="shared" si="8"/>
        <v>0</v>
      </c>
      <c r="N53" s="40">
        <f t="shared" si="4"/>
        <v>0</v>
      </c>
      <c r="O53" s="40">
        <f t="shared" si="5"/>
        <v>0</v>
      </c>
      <c r="P53" s="40">
        <f t="shared" si="6"/>
        <v>0</v>
      </c>
    </row>
    <row r="54" spans="1:16" ht="12.75" customHeight="1" x14ac:dyDescent="0.2">
      <c r="A54" s="2"/>
      <c r="B54" s="2"/>
      <c r="C54" s="2"/>
      <c r="D54" s="3"/>
      <c r="E54" s="2"/>
      <c r="F54" s="2"/>
      <c r="G54" s="4"/>
      <c r="H54" s="36">
        <f t="shared" si="0"/>
        <v>2.25</v>
      </c>
      <c r="I54" s="37">
        <f t="shared" si="7"/>
        <v>27</v>
      </c>
      <c r="J54" s="38">
        <f t="shared" si="2"/>
        <v>43789</v>
      </c>
      <c r="K54" s="38">
        <f t="shared" si="3"/>
        <v>43819</v>
      </c>
      <c r="L54" s="39">
        <f t="shared" si="1"/>
        <v>0</v>
      </c>
      <c r="M54" s="40">
        <f t="shared" si="8"/>
        <v>0</v>
      </c>
      <c r="N54" s="40">
        <f t="shared" si="4"/>
        <v>0</v>
      </c>
      <c r="O54" s="40">
        <f t="shared" si="5"/>
        <v>0</v>
      </c>
      <c r="P54" s="40">
        <f t="shared" si="6"/>
        <v>0</v>
      </c>
    </row>
    <row r="55" spans="1:16" ht="12.75" customHeight="1" x14ac:dyDescent="0.2">
      <c r="A55" s="2"/>
      <c r="B55" s="2"/>
      <c r="C55" s="2"/>
      <c r="D55" s="3"/>
      <c r="E55" s="2"/>
      <c r="F55" s="2"/>
      <c r="G55" s="4"/>
      <c r="H55" s="36">
        <f t="shared" si="0"/>
        <v>2.3333333333333335</v>
      </c>
      <c r="I55" s="37">
        <f t="shared" si="7"/>
        <v>28</v>
      </c>
      <c r="J55" s="38">
        <f t="shared" si="2"/>
        <v>43819</v>
      </c>
      <c r="K55" s="38">
        <f t="shared" si="3"/>
        <v>43850</v>
      </c>
      <c r="L55" s="39">
        <f t="shared" si="1"/>
        <v>0</v>
      </c>
      <c r="M55" s="40">
        <f t="shared" si="8"/>
        <v>0</v>
      </c>
      <c r="N55" s="40">
        <f t="shared" si="4"/>
        <v>0</v>
      </c>
      <c r="O55" s="40">
        <f t="shared" si="5"/>
        <v>0</v>
      </c>
      <c r="P55" s="40">
        <f t="shared" si="6"/>
        <v>0</v>
      </c>
    </row>
    <row r="56" spans="1:16" ht="12.75" customHeight="1" x14ac:dyDescent="0.2">
      <c r="A56" s="2"/>
      <c r="B56" s="2"/>
      <c r="C56" s="2"/>
      <c r="D56" s="3"/>
      <c r="E56" s="2"/>
      <c r="F56" s="2"/>
      <c r="G56" s="4"/>
      <c r="H56" s="36">
        <f t="shared" si="0"/>
        <v>2.4166666666666665</v>
      </c>
      <c r="I56" s="37">
        <f t="shared" si="7"/>
        <v>29</v>
      </c>
      <c r="J56" s="38">
        <f t="shared" si="2"/>
        <v>43850</v>
      </c>
      <c r="K56" s="38">
        <f t="shared" si="3"/>
        <v>43881</v>
      </c>
      <c r="L56" s="39">
        <f t="shared" si="1"/>
        <v>0</v>
      </c>
      <c r="M56" s="40">
        <f t="shared" si="8"/>
        <v>0</v>
      </c>
      <c r="N56" s="40">
        <f t="shared" si="4"/>
        <v>0</v>
      </c>
      <c r="O56" s="40">
        <f t="shared" si="5"/>
        <v>0</v>
      </c>
      <c r="P56" s="40">
        <f t="shared" si="6"/>
        <v>0</v>
      </c>
    </row>
    <row r="57" spans="1:16" ht="12.75" customHeight="1" x14ac:dyDescent="0.2">
      <c r="A57" s="2"/>
      <c r="B57" s="2"/>
      <c r="C57" s="2"/>
      <c r="D57" s="3"/>
      <c r="E57" s="2"/>
      <c r="F57" s="2"/>
      <c r="G57" s="4"/>
      <c r="H57" s="36">
        <f t="shared" si="0"/>
        <v>2.5</v>
      </c>
      <c r="I57" s="37">
        <f t="shared" si="7"/>
        <v>30</v>
      </c>
      <c r="J57" s="38">
        <f t="shared" si="2"/>
        <v>43881</v>
      </c>
      <c r="K57" s="38">
        <f t="shared" si="3"/>
        <v>43910</v>
      </c>
      <c r="L57" s="39">
        <f t="shared" si="1"/>
        <v>0</v>
      </c>
      <c r="M57" s="40">
        <f t="shared" si="8"/>
        <v>0</v>
      </c>
      <c r="N57" s="40">
        <f t="shared" si="4"/>
        <v>0</v>
      </c>
      <c r="O57" s="40">
        <f t="shared" si="5"/>
        <v>0</v>
      </c>
      <c r="P57" s="40">
        <f t="shared" si="6"/>
        <v>0</v>
      </c>
    </row>
    <row r="58" spans="1:16" ht="12.75" customHeight="1" x14ac:dyDescent="0.2">
      <c r="A58" s="2"/>
      <c r="B58" s="2"/>
      <c r="C58" s="2"/>
      <c r="D58" s="3"/>
      <c r="E58" s="2"/>
      <c r="F58" s="2"/>
      <c r="G58" s="4"/>
      <c r="H58" s="36">
        <f t="shared" si="0"/>
        <v>2.5833333333333335</v>
      </c>
      <c r="I58" s="37">
        <f t="shared" si="7"/>
        <v>31</v>
      </c>
      <c r="J58" s="38">
        <f t="shared" si="2"/>
        <v>43910</v>
      </c>
      <c r="K58" s="38">
        <f t="shared" si="3"/>
        <v>43941</v>
      </c>
      <c r="L58" s="39">
        <f t="shared" si="1"/>
        <v>0</v>
      </c>
      <c r="M58" s="40">
        <f t="shared" si="8"/>
        <v>0</v>
      </c>
      <c r="N58" s="40">
        <f t="shared" si="4"/>
        <v>0</v>
      </c>
      <c r="O58" s="40">
        <f t="shared" si="5"/>
        <v>0</v>
      </c>
      <c r="P58" s="40">
        <f t="shared" si="6"/>
        <v>0</v>
      </c>
    </row>
    <row r="59" spans="1:16" ht="12.75" customHeight="1" x14ac:dyDescent="0.2">
      <c r="A59" s="2"/>
      <c r="B59" s="2"/>
      <c r="C59" s="2"/>
      <c r="D59" s="3"/>
      <c r="E59" s="2"/>
      <c r="F59" s="2"/>
      <c r="G59" s="4"/>
      <c r="H59" s="36">
        <f t="shared" si="0"/>
        <v>2.6666666666666665</v>
      </c>
      <c r="I59" s="37">
        <f t="shared" si="7"/>
        <v>32</v>
      </c>
      <c r="J59" s="38">
        <f t="shared" si="2"/>
        <v>43941</v>
      </c>
      <c r="K59" s="38">
        <f t="shared" si="3"/>
        <v>43971</v>
      </c>
      <c r="L59" s="39">
        <f t="shared" si="1"/>
        <v>0</v>
      </c>
      <c r="M59" s="40">
        <f t="shared" si="8"/>
        <v>0</v>
      </c>
      <c r="N59" s="40">
        <f t="shared" si="4"/>
        <v>0</v>
      </c>
      <c r="O59" s="40">
        <f t="shared" si="5"/>
        <v>0</v>
      </c>
      <c r="P59" s="40">
        <f t="shared" si="6"/>
        <v>0</v>
      </c>
    </row>
    <row r="60" spans="1:16" ht="12.75" customHeight="1" x14ac:dyDescent="0.2">
      <c r="A60" s="2"/>
      <c r="B60" s="2"/>
      <c r="C60" s="2"/>
      <c r="D60" s="3"/>
      <c r="E60" s="2"/>
      <c r="F60" s="2"/>
      <c r="G60" s="4"/>
      <c r="H60" s="36">
        <f t="shared" si="0"/>
        <v>2.75</v>
      </c>
      <c r="I60" s="37">
        <f t="shared" si="7"/>
        <v>33</v>
      </c>
      <c r="J60" s="38">
        <f t="shared" si="2"/>
        <v>43971</v>
      </c>
      <c r="K60" s="38">
        <f t="shared" si="3"/>
        <v>44002</v>
      </c>
      <c r="L60" s="39">
        <f t="shared" si="1"/>
        <v>0</v>
      </c>
      <c r="M60" s="40">
        <f t="shared" si="8"/>
        <v>0</v>
      </c>
      <c r="N60" s="40">
        <f t="shared" si="4"/>
        <v>0</v>
      </c>
      <c r="O60" s="40">
        <f t="shared" si="5"/>
        <v>0</v>
      </c>
      <c r="P60" s="40">
        <f t="shared" si="6"/>
        <v>0</v>
      </c>
    </row>
    <row r="61" spans="1:16" ht="12.75" customHeight="1" x14ac:dyDescent="0.2">
      <c r="A61" s="2"/>
      <c r="B61" s="2"/>
      <c r="C61" s="2"/>
      <c r="D61" s="3"/>
      <c r="E61" s="2"/>
      <c r="F61" s="2"/>
      <c r="G61" s="4"/>
      <c r="H61" s="36">
        <f t="shared" si="0"/>
        <v>2.8333333333333335</v>
      </c>
      <c r="I61" s="37">
        <f t="shared" si="7"/>
        <v>34</v>
      </c>
      <c r="J61" s="38">
        <f t="shared" si="2"/>
        <v>44002</v>
      </c>
      <c r="K61" s="38">
        <f t="shared" si="3"/>
        <v>44032</v>
      </c>
      <c r="L61" s="39">
        <f t="shared" si="1"/>
        <v>0</v>
      </c>
      <c r="M61" s="40">
        <f t="shared" si="8"/>
        <v>0</v>
      </c>
      <c r="N61" s="40">
        <f t="shared" si="4"/>
        <v>0</v>
      </c>
      <c r="O61" s="40">
        <f t="shared" si="5"/>
        <v>0</v>
      </c>
      <c r="P61" s="40">
        <f t="shared" si="6"/>
        <v>0</v>
      </c>
    </row>
    <row r="62" spans="1:16" ht="12.75" customHeight="1" x14ac:dyDescent="0.2">
      <c r="A62" s="2"/>
      <c r="B62" s="2"/>
      <c r="C62" s="2"/>
      <c r="D62" s="3"/>
      <c r="E62" s="2"/>
      <c r="F62" s="2"/>
      <c r="G62" s="4"/>
      <c r="H62" s="36">
        <f t="shared" si="0"/>
        <v>2.9166666666666665</v>
      </c>
      <c r="I62" s="37">
        <f t="shared" si="7"/>
        <v>35</v>
      </c>
      <c r="J62" s="38">
        <f t="shared" si="2"/>
        <v>44032</v>
      </c>
      <c r="K62" s="38">
        <f t="shared" si="3"/>
        <v>44063</v>
      </c>
      <c r="L62" s="39">
        <f t="shared" si="1"/>
        <v>0</v>
      </c>
      <c r="M62" s="40">
        <f t="shared" si="8"/>
        <v>0</v>
      </c>
      <c r="N62" s="40">
        <f t="shared" si="4"/>
        <v>0</v>
      </c>
      <c r="O62" s="40">
        <f t="shared" si="5"/>
        <v>0</v>
      </c>
      <c r="P62" s="40">
        <f t="shared" si="6"/>
        <v>0</v>
      </c>
    </row>
    <row r="63" spans="1:16" ht="12.75" customHeight="1" x14ac:dyDescent="0.2">
      <c r="A63" s="2"/>
      <c r="B63" s="2"/>
      <c r="C63" s="2"/>
      <c r="D63" s="3"/>
      <c r="E63" s="2"/>
      <c r="F63" s="2"/>
      <c r="G63" s="4"/>
      <c r="H63" s="36">
        <f t="shared" si="0"/>
        <v>3</v>
      </c>
      <c r="I63" s="37">
        <f t="shared" si="7"/>
        <v>36</v>
      </c>
      <c r="J63" s="38">
        <f t="shared" si="2"/>
        <v>44063</v>
      </c>
      <c r="K63" s="38">
        <f t="shared" si="3"/>
        <v>44094</v>
      </c>
      <c r="L63" s="39">
        <f t="shared" si="1"/>
        <v>0</v>
      </c>
      <c r="M63" s="40">
        <f t="shared" si="8"/>
        <v>0</v>
      </c>
      <c r="N63" s="40">
        <f t="shared" si="4"/>
        <v>0</v>
      </c>
      <c r="O63" s="40">
        <f t="shared" si="5"/>
        <v>0</v>
      </c>
      <c r="P63" s="40">
        <f t="shared" si="6"/>
        <v>0</v>
      </c>
    </row>
    <row r="64" spans="1:16" ht="12.75" customHeight="1" x14ac:dyDescent="0.2">
      <c r="A64" s="2"/>
      <c r="B64" s="2"/>
      <c r="C64" s="2"/>
      <c r="D64" s="3"/>
      <c r="E64" s="2"/>
      <c r="F64" s="2"/>
      <c r="G64" s="4"/>
      <c r="H64" s="36">
        <f t="shared" si="0"/>
        <v>3.0833333333333335</v>
      </c>
      <c r="I64" s="37">
        <f t="shared" si="7"/>
        <v>37</v>
      </c>
      <c r="J64" s="38">
        <f t="shared" si="2"/>
        <v>44094</v>
      </c>
      <c r="K64" s="38">
        <f t="shared" si="3"/>
        <v>44124</v>
      </c>
      <c r="L64" s="39">
        <f t="shared" si="1"/>
        <v>0</v>
      </c>
      <c r="M64" s="40">
        <f t="shared" si="8"/>
        <v>0</v>
      </c>
      <c r="N64" s="40">
        <f t="shared" si="4"/>
        <v>0</v>
      </c>
      <c r="O64" s="40">
        <f t="shared" si="5"/>
        <v>0</v>
      </c>
      <c r="P64" s="40">
        <f t="shared" si="6"/>
        <v>0</v>
      </c>
    </row>
    <row r="65" spans="1:17" ht="12.75" customHeight="1" x14ac:dyDescent="0.2">
      <c r="A65" s="2"/>
      <c r="B65" s="2"/>
      <c r="C65" s="2"/>
      <c r="D65" s="3"/>
      <c r="E65" s="2"/>
      <c r="F65" s="2"/>
      <c r="G65" s="4"/>
      <c r="H65" s="36">
        <f t="shared" si="0"/>
        <v>3.1666666666666665</v>
      </c>
      <c r="I65" s="37">
        <f t="shared" si="7"/>
        <v>38</v>
      </c>
      <c r="J65" s="38">
        <f t="shared" si="2"/>
        <v>44124</v>
      </c>
      <c r="K65" s="38">
        <f t="shared" si="3"/>
        <v>44155</v>
      </c>
      <c r="L65" s="39">
        <f t="shared" si="1"/>
        <v>0</v>
      </c>
      <c r="M65" s="40">
        <f t="shared" si="8"/>
        <v>0</v>
      </c>
      <c r="N65" s="40">
        <f t="shared" si="4"/>
        <v>0</v>
      </c>
      <c r="O65" s="40">
        <f t="shared" si="5"/>
        <v>0</v>
      </c>
      <c r="P65" s="40">
        <f t="shared" si="6"/>
        <v>0</v>
      </c>
    </row>
    <row r="66" spans="1:17" ht="12.75" customHeight="1" x14ac:dyDescent="0.2">
      <c r="A66" s="2"/>
      <c r="B66" s="2"/>
      <c r="C66" s="2"/>
      <c r="D66" s="3"/>
      <c r="E66" s="2"/>
      <c r="F66" s="2"/>
      <c r="G66" s="4"/>
      <c r="H66" s="36">
        <f t="shared" si="0"/>
        <v>3.25</v>
      </c>
      <c r="I66" s="37">
        <f t="shared" si="7"/>
        <v>39</v>
      </c>
      <c r="J66" s="38">
        <f t="shared" si="2"/>
        <v>44155</v>
      </c>
      <c r="K66" s="38">
        <f t="shared" si="3"/>
        <v>44185</v>
      </c>
      <c r="L66" s="39">
        <f t="shared" si="1"/>
        <v>0</v>
      </c>
      <c r="M66" s="40">
        <f t="shared" si="8"/>
        <v>0</v>
      </c>
      <c r="N66" s="40">
        <f t="shared" si="4"/>
        <v>0</v>
      </c>
      <c r="O66" s="40">
        <f t="shared" si="5"/>
        <v>0</v>
      </c>
      <c r="P66" s="40">
        <f t="shared" si="6"/>
        <v>0</v>
      </c>
    </row>
    <row r="67" spans="1:17" ht="12.75" customHeight="1" x14ac:dyDescent="0.2">
      <c r="A67" s="2"/>
      <c r="B67" s="2"/>
      <c r="C67" s="2"/>
      <c r="D67" s="3"/>
      <c r="E67" s="2"/>
      <c r="F67" s="2"/>
      <c r="G67" s="4"/>
      <c r="H67" s="36">
        <f t="shared" si="0"/>
        <v>3.3333333333333335</v>
      </c>
      <c r="I67" s="37">
        <f t="shared" si="7"/>
        <v>40</v>
      </c>
      <c r="J67" s="38">
        <f t="shared" si="2"/>
        <v>44185</v>
      </c>
      <c r="K67" s="38">
        <f t="shared" si="3"/>
        <v>44216</v>
      </c>
      <c r="L67" s="39">
        <f t="shared" si="1"/>
        <v>0</v>
      </c>
      <c r="M67" s="40">
        <f t="shared" si="8"/>
        <v>0</v>
      </c>
      <c r="N67" s="40">
        <f t="shared" si="4"/>
        <v>0</v>
      </c>
      <c r="O67" s="40">
        <f t="shared" si="5"/>
        <v>0</v>
      </c>
      <c r="P67" s="40">
        <f t="shared" si="6"/>
        <v>0</v>
      </c>
    </row>
    <row r="68" spans="1:17" ht="12.75" customHeight="1" x14ac:dyDescent="0.2">
      <c r="A68" s="2"/>
      <c r="B68" s="2"/>
      <c r="C68" s="2"/>
      <c r="D68" s="3"/>
      <c r="E68" s="2"/>
      <c r="F68" s="2"/>
      <c r="G68" s="4"/>
      <c r="H68" s="36">
        <f t="shared" si="0"/>
        <v>3.4166666666666665</v>
      </c>
      <c r="I68" s="37">
        <f t="shared" si="7"/>
        <v>41</v>
      </c>
      <c r="J68" s="38">
        <f t="shared" si="2"/>
        <v>44216</v>
      </c>
      <c r="K68" s="38">
        <f t="shared" si="3"/>
        <v>44247</v>
      </c>
      <c r="L68" s="39">
        <f t="shared" si="1"/>
        <v>0</v>
      </c>
      <c r="M68" s="40">
        <f t="shared" si="8"/>
        <v>0</v>
      </c>
      <c r="N68" s="40">
        <f t="shared" si="4"/>
        <v>0</v>
      </c>
      <c r="O68" s="40">
        <f t="shared" si="5"/>
        <v>0</v>
      </c>
      <c r="P68" s="40">
        <f>IF(I68&lt;&gt;"",M68-O68,"")</f>
        <v>0</v>
      </c>
    </row>
    <row r="69" spans="1:17" ht="12.75" customHeight="1" x14ac:dyDescent="0.2">
      <c r="A69" s="2"/>
      <c r="B69" s="2"/>
      <c r="C69" s="2"/>
      <c r="D69" s="3"/>
      <c r="E69" s="2"/>
      <c r="F69" s="2"/>
      <c r="G69" s="4"/>
      <c r="H69" s="36">
        <f t="shared" si="0"/>
        <v>3.5</v>
      </c>
      <c r="I69" s="37">
        <f t="shared" si="7"/>
        <v>42</v>
      </c>
      <c r="J69" s="38">
        <f t="shared" si="2"/>
        <v>44247</v>
      </c>
      <c r="K69" s="38">
        <f t="shared" si="3"/>
        <v>44275</v>
      </c>
      <c r="L69" s="39">
        <f t="shared" si="1"/>
        <v>0</v>
      </c>
      <c r="M69" s="40">
        <f t="shared" si="8"/>
        <v>0</v>
      </c>
      <c r="N69" s="40">
        <f t="shared" si="4"/>
        <v>0</v>
      </c>
      <c r="O69" s="40">
        <f t="shared" si="5"/>
        <v>0</v>
      </c>
      <c r="P69" s="40">
        <f t="shared" si="6"/>
        <v>0</v>
      </c>
    </row>
    <row r="70" spans="1:17" ht="12.75" customHeight="1" x14ac:dyDescent="0.2">
      <c r="A70" s="2"/>
      <c r="B70" s="2"/>
      <c r="C70" s="2"/>
      <c r="D70" s="3"/>
      <c r="E70" s="2"/>
      <c r="F70" s="2"/>
      <c r="G70" s="4"/>
      <c r="H70" s="36">
        <f t="shared" si="0"/>
        <v>3.5833333333333335</v>
      </c>
      <c r="I70" s="37">
        <f t="shared" si="7"/>
        <v>43</v>
      </c>
      <c r="J70" s="38">
        <f t="shared" si="2"/>
        <v>44275</v>
      </c>
      <c r="K70" s="38">
        <f t="shared" si="3"/>
        <v>44306</v>
      </c>
      <c r="L70" s="39">
        <f t="shared" si="1"/>
        <v>0</v>
      </c>
      <c r="M70" s="40">
        <f t="shared" si="8"/>
        <v>0</v>
      </c>
      <c r="N70" s="40">
        <f t="shared" si="4"/>
        <v>0</v>
      </c>
      <c r="O70" s="40">
        <f t="shared" si="5"/>
        <v>0</v>
      </c>
      <c r="P70" s="40">
        <f t="shared" si="6"/>
        <v>0</v>
      </c>
    </row>
    <row r="71" spans="1:17" ht="12.75" customHeight="1" x14ac:dyDescent="0.2">
      <c r="A71" s="2"/>
      <c r="B71" s="2"/>
      <c r="C71" s="2"/>
      <c r="D71" s="3"/>
      <c r="E71" s="2"/>
      <c r="F71" s="2"/>
      <c r="G71" s="4"/>
      <c r="H71" s="36">
        <f t="shared" si="0"/>
        <v>3.6666666666666665</v>
      </c>
      <c r="I71" s="37">
        <f t="shared" si="7"/>
        <v>44</v>
      </c>
      <c r="J71" s="38">
        <f t="shared" si="2"/>
        <v>44306</v>
      </c>
      <c r="K71" s="38">
        <f t="shared" si="3"/>
        <v>44336</v>
      </c>
      <c r="L71" s="39">
        <f t="shared" si="1"/>
        <v>0</v>
      </c>
      <c r="M71" s="40">
        <f t="shared" si="8"/>
        <v>0</v>
      </c>
      <c r="N71" s="40">
        <f t="shared" si="4"/>
        <v>0</v>
      </c>
      <c r="O71" s="40">
        <f t="shared" si="5"/>
        <v>0</v>
      </c>
      <c r="P71" s="40">
        <f t="shared" si="6"/>
        <v>0</v>
      </c>
    </row>
    <row r="72" spans="1:17" ht="12.75" customHeight="1" x14ac:dyDescent="0.2">
      <c r="A72" s="2"/>
      <c r="B72" s="2"/>
      <c r="C72" s="2"/>
      <c r="D72" s="3"/>
      <c r="E72" s="2"/>
      <c r="F72" s="2"/>
      <c r="G72" s="4"/>
      <c r="H72" s="36">
        <f t="shared" si="0"/>
        <v>3.75</v>
      </c>
      <c r="I72" s="37">
        <f t="shared" si="7"/>
        <v>45</v>
      </c>
      <c r="J72" s="38">
        <f t="shared" si="2"/>
        <v>44336</v>
      </c>
      <c r="K72" s="38">
        <f t="shared" si="3"/>
        <v>44367</v>
      </c>
      <c r="L72" s="39">
        <f t="shared" si="1"/>
        <v>0</v>
      </c>
      <c r="M72" s="40">
        <f t="shared" si="8"/>
        <v>0</v>
      </c>
      <c r="N72" s="40">
        <f t="shared" si="4"/>
        <v>0</v>
      </c>
      <c r="O72" s="40">
        <f t="shared" si="5"/>
        <v>0</v>
      </c>
      <c r="P72" s="40">
        <f t="shared" si="6"/>
        <v>0</v>
      </c>
    </row>
    <row r="73" spans="1:17" ht="12.75" customHeight="1" x14ac:dyDescent="0.2">
      <c r="A73" s="2"/>
      <c r="B73" s="2"/>
      <c r="C73" s="2"/>
      <c r="D73" s="3"/>
      <c r="E73" s="2"/>
      <c r="F73" s="2"/>
      <c r="G73" s="4"/>
      <c r="H73" s="36">
        <f t="shared" si="0"/>
        <v>3.8333333333333335</v>
      </c>
      <c r="I73" s="37">
        <f t="shared" si="7"/>
        <v>46</v>
      </c>
      <c r="J73" s="38">
        <f t="shared" si="2"/>
        <v>44367</v>
      </c>
      <c r="K73" s="38">
        <f t="shared" si="3"/>
        <v>44397</v>
      </c>
      <c r="L73" s="39">
        <f t="shared" si="1"/>
        <v>0</v>
      </c>
      <c r="M73" s="40">
        <f t="shared" si="8"/>
        <v>0</v>
      </c>
      <c r="N73" s="40">
        <f t="shared" si="4"/>
        <v>0</v>
      </c>
      <c r="O73" s="40">
        <f t="shared" si="5"/>
        <v>0</v>
      </c>
      <c r="P73" s="40">
        <f t="shared" si="6"/>
        <v>0</v>
      </c>
    </row>
    <row r="74" spans="1:17" ht="12.75" customHeight="1" x14ac:dyDescent="0.2">
      <c r="A74" s="2"/>
      <c r="B74" s="2"/>
      <c r="C74" s="2"/>
      <c r="D74" s="3"/>
      <c r="E74" s="2"/>
      <c r="F74" s="2"/>
      <c r="G74" s="4"/>
      <c r="H74" s="36">
        <f t="shared" si="0"/>
        <v>3.9166666666666665</v>
      </c>
      <c r="I74" s="37">
        <f t="shared" si="7"/>
        <v>47</v>
      </c>
      <c r="J74" s="38">
        <f t="shared" si="2"/>
        <v>44397</v>
      </c>
      <c r="K74" s="38">
        <f t="shared" si="3"/>
        <v>44428</v>
      </c>
      <c r="L74" s="39">
        <f t="shared" si="1"/>
        <v>0</v>
      </c>
      <c r="M74" s="40">
        <f t="shared" si="8"/>
        <v>0</v>
      </c>
      <c r="N74" s="40">
        <f t="shared" si="4"/>
        <v>0</v>
      </c>
      <c r="O74" s="40">
        <f t="shared" si="5"/>
        <v>0</v>
      </c>
      <c r="P74" s="40">
        <f t="shared" si="6"/>
        <v>0</v>
      </c>
      <c r="Q74" s="49"/>
    </row>
    <row r="75" spans="1:17" ht="12.75" customHeight="1" x14ac:dyDescent="0.2">
      <c r="A75" s="2"/>
      <c r="B75" s="2"/>
      <c r="C75" s="2"/>
      <c r="D75" s="3"/>
      <c r="E75" s="2"/>
      <c r="F75" s="2"/>
      <c r="G75" s="4"/>
      <c r="H75" s="36">
        <f t="shared" si="0"/>
        <v>4</v>
      </c>
      <c r="I75" s="37">
        <f t="shared" si="7"/>
        <v>48</v>
      </c>
      <c r="J75" s="38">
        <f t="shared" si="2"/>
        <v>44428</v>
      </c>
      <c r="K75" s="38">
        <f t="shared" si="3"/>
        <v>44459</v>
      </c>
      <c r="L75" s="39">
        <f t="shared" si="1"/>
        <v>0</v>
      </c>
      <c r="M75" s="40">
        <f t="shared" si="8"/>
        <v>0</v>
      </c>
      <c r="N75" s="40">
        <f t="shared" si="4"/>
        <v>0</v>
      </c>
      <c r="O75" s="40">
        <f t="shared" si="5"/>
        <v>0</v>
      </c>
      <c r="P75" s="40">
        <f t="shared" si="6"/>
        <v>0</v>
      </c>
    </row>
    <row r="76" spans="1:17" ht="12.75" customHeight="1" x14ac:dyDescent="0.2">
      <c r="A76" s="2"/>
      <c r="B76" s="2"/>
      <c r="C76" s="2"/>
      <c r="D76" s="3"/>
      <c r="E76" s="2"/>
      <c r="F76" s="2"/>
      <c r="G76" s="4"/>
      <c r="H76" s="36">
        <f t="shared" si="0"/>
        <v>4.083333333333333</v>
      </c>
      <c r="I76" s="37">
        <f t="shared" si="7"/>
        <v>49</v>
      </c>
      <c r="J76" s="38">
        <f t="shared" si="2"/>
        <v>44459</v>
      </c>
      <c r="K76" s="38">
        <f t="shared" si="3"/>
        <v>44489</v>
      </c>
      <c r="L76" s="39">
        <f t="shared" si="1"/>
        <v>0</v>
      </c>
      <c r="M76" s="40">
        <f t="shared" si="8"/>
        <v>0</v>
      </c>
      <c r="N76" s="40">
        <f t="shared" si="4"/>
        <v>0</v>
      </c>
      <c r="O76" s="40">
        <f t="shared" si="5"/>
        <v>0</v>
      </c>
      <c r="P76" s="40">
        <f t="shared" si="6"/>
        <v>0</v>
      </c>
    </row>
    <row r="77" spans="1:17" ht="12.75" customHeight="1" x14ac:dyDescent="0.2">
      <c r="A77" s="2"/>
      <c r="B77" s="2"/>
      <c r="C77" s="2"/>
      <c r="D77" s="3"/>
      <c r="E77" s="2"/>
      <c r="F77" s="2"/>
      <c r="G77" s="4"/>
      <c r="H77" s="36">
        <f t="shared" si="0"/>
        <v>4.166666666666667</v>
      </c>
      <c r="I77" s="37">
        <f t="shared" si="7"/>
        <v>50</v>
      </c>
      <c r="J77" s="38">
        <f t="shared" si="2"/>
        <v>44489</v>
      </c>
      <c r="K77" s="38">
        <f t="shared" si="3"/>
        <v>44520</v>
      </c>
      <c r="L77" s="39">
        <f t="shared" si="1"/>
        <v>0</v>
      </c>
      <c r="M77" s="40">
        <f t="shared" si="8"/>
        <v>0</v>
      </c>
      <c r="N77" s="40">
        <f t="shared" si="4"/>
        <v>0</v>
      </c>
      <c r="O77" s="40">
        <f t="shared" si="5"/>
        <v>0</v>
      </c>
      <c r="P77" s="40">
        <f t="shared" si="6"/>
        <v>0</v>
      </c>
    </row>
    <row r="78" spans="1:17" ht="12.75" customHeight="1" x14ac:dyDescent="0.2">
      <c r="A78" s="2"/>
      <c r="B78" s="2"/>
      <c r="C78" s="2"/>
      <c r="D78" s="3"/>
      <c r="E78" s="2"/>
      <c r="F78" s="2"/>
      <c r="G78" s="4"/>
      <c r="H78" s="36">
        <f t="shared" si="0"/>
        <v>4.25</v>
      </c>
      <c r="I78" s="37">
        <f t="shared" si="7"/>
        <v>51</v>
      </c>
      <c r="J78" s="38">
        <f t="shared" si="2"/>
        <v>44520</v>
      </c>
      <c r="K78" s="38">
        <f t="shared" si="3"/>
        <v>44550</v>
      </c>
      <c r="L78" s="39">
        <f t="shared" si="1"/>
        <v>0</v>
      </c>
      <c r="M78" s="40">
        <f t="shared" si="8"/>
        <v>0</v>
      </c>
      <c r="N78" s="40">
        <f t="shared" si="4"/>
        <v>0</v>
      </c>
      <c r="O78" s="40">
        <f t="shared" si="5"/>
        <v>0</v>
      </c>
      <c r="P78" s="40">
        <f t="shared" si="6"/>
        <v>0</v>
      </c>
    </row>
    <row r="79" spans="1:17" ht="12.75" customHeight="1" x14ac:dyDescent="0.2">
      <c r="A79" s="2"/>
      <c r="B79" s="2"/>
      <c r="C79" s="2"/>
      <c r="D79" s="3"/>
      <c r="E79" s="2"/>
      <c r="F79" s="2"/>
      <c r="G79" s="4"/>
      <c r="H79" s="36">
        <f t="shared" si="0"/>
        <v>4.333333333333333</v>
      </c>
      <c r="I79" s="37">
        <f t="shared" si="7"/>
        <v>52</v>
      </c>
      <c r="J79" s="38">
        <f t="shared" si="2"/>
        <v>44550</v>
      </c>
      <c r="K79" s="38">
        <f t="shared" si="3"/>
        <v>44581</v>
      </c>
      <c r="L79" s="39">
        <f t="shared" si="1"/>
        <v>0</v>
      </c>
      <c r="M79" s="40">
        <f t="shared" si="8"/>
        <v>0</v>
      </c>
      <c r="N79" s="40">
        <f t="shared" si="4"/>
        <v>0</v>
      </c>
      <c r="O79" s="40">
        <f t="shared" si="5"/>
        <v>0</v>
      </c>
      <c r="P79" s="40">
        <f t="shared" si="6"/>
        <v>0</v>
      </c>
    </row>
    <row r="80" spans="1:17" ht="12.75" customHeight="1" x14ac:dyDescent="0.2">
      <c r="A80" s="2"/>
      <c r="B80" s="2"/>
      <c r="C80" s="2"/>
      <c r="D80" s="3"/>
      <c r="E80" s="2"/>
      <c r="F80" s="2"/>
      <c r="G80" s="4"/>
      <c r="H80" s="36">
        <f t="shared" si="0"/>
        <v>4.416666666666667</v>
      </c>
      <c r="I80" s="37">
        <f t="shared" si="7"/>
        <v>53</v>
      </c>
      <c r="J80" s="38">
        <f t="shared" si="2"/>
        <v>44581</v>
      </c>
      <c r="K80" s="38">
        <f t="shared" si="3"/>
        <v>44612</v>
      </c>
      <c r="L80" s="39">
        <f t="shared" si="1"/>
        <v>0</v>
      </c>
      <c r="M80" s="40">
        <f t="shared" si="8"/>
        <v>0</v>
      </c>
      <c r="N80" s="40">
        <f t="shared" si="4"/>
        <v>0</v>
      </c>
      <c r="O80" s="40">
        <f t="shared" si="5"/>
        <v>0</v>
      </c>
      <c r="P80" s="40">
        <f t="shared" si="6"/>
        <v>0</v>
      </c>
    </row>
    <row r="81" spans="1:16" ht="12.75" customHeight="1" x14ac:dyDescent="0.2">
      <c r="A81" s="2"/>
      <c r="B81" s="2"/>
      <c r="C81" s="2"/>
      <c r="D81" s="3"/>
      <c r="E81" s="2"/>
      <c r="F81" s="2"/>
      <c r="G81" s="4"/>
      <c r="H81" s="36">
        <f t="shared" si="0"/>
        <v>4.5</v>
      </c>
      <c r="I81" s="37">
        <f t="shared" si="7"/>
        <v>54</v>
      </c>
      <c r="J81" s="38">
        <f t="shared" si="2"/>
        <v>44612</v>
      </c>
      <c r="K81" s="38">
        <f t="shared" si="3"/>
        <v>44640</v>
      </c>
      <c r="L81" s="39">
        <f t="shared" si="1"/>
        <v>0</v>
      </c>
      <c r="M81" s="40">
        <f t="shared" si="8"/>
        <v>0</v>
      </c>
      <c r="N81" s="40">
        <f t="shared" si="4"/>
        <v>0</v>
      </c>
      <c r="O81" s="40">
        <f t="shared" si="5"/>
        <v>0</v>
      </c>
      <c r="P81" s="40">
        <f t="shared" si="6"/>
        <v>0</v>
      </c>
    </row>
    <row r="82" spans="1:16" ht="12.75" customHeight="1" x14ac:dyDescent="0.2">
      <c r="A82" s="2"/>
      <c r="B82" s="2"/>
      <c r="C82" s="2"/>
      <c r="D82" s="3"/>
      <c r="E82" s="2"/>
      <c r="F82" s="2"/>
      <c r="G82" s="4"/>
      <c r="H82" s="36">
        <f t="shared" si="0"/>
        <v>4.583333333333333</v>
      </c>
      <c r="I82" s="37">
        <f t="shared" si="7"/>
        <v>55</v>
      </c>
      <c r="J82" s="38">
        <f t="shared" si="2"/>
        <v>44640</v>
      </c>
      <c r="K82" s="38">
        <f t="shared" si="3"/>
        <v>44671</v>
      </c>
      <c r="L82" s="39">
        <f t="shared" si="1"/>
        <v>0</v>
      </c>
      <c r="M82" s="40">
        <f t="shared" si="8"/>
        <v>0</v>
      </c>
      <c r="N82" s="40">
        <f t="shared" si="4"/>
        <v>0</v>
      </c>
      <c r="O82" s="40">
        <f t="shared" si="5"/>
        <v>0</v>
      </c>
      <c r="P82" s="40">
        <f t="shared" si="6"/>
        <v>0</v>
      </c>
    </row>
    <row r="83" spans="1:16" ht="12.75" customHeight="1" x14ac:dyDescent="0.2">
      <c r="A83" s="2"/>
      <c r="B83" s="2"/>
      <c r="C83" s="2"/>
      <c r="D83" s="3"/>
      <c r="E83" s="2"/>
      <c r="F83" s="2"/>
      <c r="G83" s="4"/>
      <c r="H83" s="36">
        <f t="shared" si="0"/>
        <v>4.666666666666667</v>
      </c>
      <c r="I83" s="37">
        <f t="shared" si="7"/>
        <v>56</v>
      </c>
      <c r="J83" s="38">
        <f t="shared" si="2"/>
        <v>44671</v>
      </c>
      <c r="K83" s="38">
        <f t="shared" si="3"/>
        <v>44701</v>
      </c>
      <c r="L83" s="39">
        <f t="shared" si="1"/>
        <v>0</v>
      </c>
      <c r="M83" s="40">
        <f t="shared" si="8"/>
        <v>0</v>
      </c>
      <c r="N83" s="40">
        <f t="shared" si="4"/>
        <v>0</v>
      </c>
      <c r="O83" s="40">
        <f t="shared" si="5"/>
        <v>0</v>
      </c>
      <c r="P83" s="40">
        <f t="shared" si="6"/>
        <v>0</v>
      </c>
    </row>
    <row r="84" spans="1:16" ht="12.75" customHeight="1" x14ac:dyDescent="0.2">
      <c r="A84" s="2"/>
      <c r="B84" s="2"/>
      <c r="C84" s="2"/>
      <c r="D84" s="3"/>
      <c r="E84" s="2"/>
      <c r="F84" s="2"/>
      <c r="G84" s="4"/>
      <c r="H84" s="36">
        <f t="shared" si="0"/>
        <v>4.75</v>
      </c>
      <c r="I84" s="37">
        <f t="shared" si="7"/>
        <v>57</v>
      </c>
      <c r="J84" s="38">
        <f t="shared" si="2"/>
        <v>44701</v>
      </c>
      <c r="K84" s="38">
        <f t="shared" si="3"/>
        <v>44732</v>
      </c>
      <c r="L84" s="39">
        <f t="shared" si="1"/>
        <v>0</v>
      </c>
      <c r="M84" s="40">
        <f t="shared" si="8"/>
        <v>0</v>
      </c>
      <c r="N84" s="40">
        <f t="shared" si="4"/>
        <v>0</v>
      </c>
      <c r="O84" s="40">
        <f t="shared" si="5"/>
        <v>0</v>
      </c>
      <c r="P84" s="40">
        <f t="shared" si="6"/>
        <v>0</v>
      </c>
    </row>
    <row r="85" spans="1:16" ht="12.75" customHeight="1" x14ac:dyDescent="0.2">
      <c r="A85" s="2"/>
      <c r="B85" s="2"/>
      <c r="C85" s="2"/>
      <c r="D85" s="3"/>
      <c r="E85" s="2"/>
      <c r="F85" s="2"/>
      <c r="G85" s="4"/>
      <c r="H85" s="36">
        <f t="shared" si="0"/>
        <v>4.833333333333333</v>
      </c>
      <c r="I85" s="37">
        <f t="shared" si="7"/>
        <v>58</v>
      </c>
      <c r="J85" s="38">
        <f t="shared" si="2"/>
        <v>44732</v>
      </c>
      <c r="K85" s="38">
        <f t="shared" si="3"/>
        <v>44762</v>
      </c>
      <c r="L85" s="39">
        <f t="shared" si="1"/>
        <v>0</v>
      </c>
      <c r="M85" s="40">
        <f t="shared" si="8"/>
        <v>0</v>
      </c>
      <c r="N85" s="40">
        <f t="shared" si="4"/>
        <v>0</v>
      </c>
      <c r="O85" s="40">
        <f t="shared" si="5"/>
        <v>0</v>
      </c>
      <c r="P85" s="40">
        <f t="shared" si="6"/>
        <v>0</v>
      </c>
    </row>
    <row r="86" spans="1:16" ht="12.75" customHeight="1" x14ac:dyDescent="0.2">
      <c r="A86" s="2"/>
      <c r="B86" s="2"/>
      <c r="C86" s="2"/>
      <c r="D86" s="3"/>
      <c r="E86" s="2"/>
      <c r="F86" s="2"/>
      <c r="G86" s="4"/>
      <c r="H86" s="36">
        <f t="shared" si="0"/>
        <v>4.916666666666667</v>
      </c>
      <c r="I86" s="37">
        <f t="shared" si="7"/>
        <v>59</v>
      </c>
      <c r="J86" s="38">
        <f t="shared" si="2"/>
        <v>44762</v>
      </c>
      <c r="K86" s="38">
        <f t="shared" si="3"/>
        <v>44793</v>
      </c>
      <c r="L86" s="39">
        <f t="shared" si="1"/>
        <v>0</v>
      </c>
      <c r="M86" s="40">
        <f t="shared" si="8"/>
        <v>0</v>
      </c>
      <c r="N86" s="40">
        <f t="shared" si="4"/>
        <v>0</v>
      </c>
      <c r="O86" s="40">
        <f t="shared" si="5"/>
        <v>0</v>
      </c>
      <c r="P86" s="40">
        <f t="shared" si="6"/>
        <v>0</v>
      </c>
    </row>
    <row r="87" spans="1:16" ht="12.75" customHeight="1" x14ac:dyDescent="0.2">
      <c r="A87" s="2"/>
      <c r="B87" s="2"/>
      <c r="C87" s="2"/>
      <c r="D87" s="3"/>
      <c r="E87" s="2"/>
      <c r="F87" s="2"/>
      <c r="G87" s="4"/>
      <c r="H87" s="36">
        <f t="shared" si="0"/>
        <v>5</v>
      </c>
      <c r="I87" s="37">
        <f t="shared" si="7"/>
        <v>60</v>
      </c>
      <c r="J87" s="38">
        <f t="shared" si="2"/>
        <v>44793</v>
      </c>
      <c r="K87" s="38">
        <f t="shared" si="3"/>
        <v>44824</v>
      </c>
      <c r="L87" s="39">
        <f t="shared" si="1"/>
        <v>0</v>
      </c>
      <c r="M87" s="40">
        <f>IF(I87&lt;&gt;"",P86,"")</f>
        <v>0</v>
      </c>
      <c r="N87" s="40">
        <f t="shared" si="4"/>
        <v>0</v>
      </c>
      <c r="O87" s="40">
        <f t="shared" si="5"/>
        <v>0</v>
      </c>
      <c r="P87" s="40">
        <f t="shared" si="6"/>
        <v>0</v>
      </c>
    </row>
    <row r="88" spans="1:16" ht="12.75" customHeight="1" x14ac:dyDescent="0.2">
      <c r="A88" s="2"/>
      <c r="B88" s="2"/>
      <c r="C88" s="2"/>
      <c r="D88" s="3"/>
      <c r="E88" s="2"/>
      <c r="F88" s="2"/>
      <c r="G88" s="4"/>
      <c r="H88" s="36">
        <f t="shared" si="0"/>
        <v>5.083333333333333</v>
      </c>
      <c r="I88" s="37">
        <f t="shared" si="7"/>
        <v>61</v>
      </c>
      <c r="J88" s="38">
        <f t="shared" si="2"/>
        <v>44824</v>
      </c>
      <c r="K88" s="33">
        <f t="shared" si="3"/>
        <v>44854</v>
      </c>
      <c r="L88" s="39">
        <f t="shared" si="1"/>
        <v>0</v>
      </c>
      <c r="M88" s="40">
        <f t="shared" ref="M88:M151" si="9">IF(I88&lt;&gt;"",P87,"")</f>
        <v>0</v>
      </c>
      <c r="N88" s="40">
        <f t="shared" si="4"/>
        <v>0</v>
      </c>
      <c r="O88" s="40">
        <f t="shared" si="5"/>
        <v>0</v>
      </c>
      <c r="P88" s="40">
        <f t="shared" si="6"/>
        <v>0</v>
      </c>
    </row>
    <row r="89" spans="1:16" ht="12.75" customHeight="1" x14ac:dyDescent="0.2">
      <c r="H89" s="52">
        <f t="shared" si="0"/>
        <v>5.166666666666667</v>
      </c>
      <c r="I89" s="37">
        <f t="shared" si="7"/>
        <v>62</v>
      </c>
      <c r="J89" s="38">
        <f t="shared" si="2"/>
        <v>44854</v>
      </c>
      <c r="K89" s="53">
        <f t="shared" si="3"/>
        <v>44885</v>
      </c>
      <c r="L89" s="39">
        <f t="shared" si="1"/>
        <v>0</v>
      </c>
      <c r="M89" s="40">
        <f t="shared" si="9"/>
        <v>0</v>
      </c>
      <c r="N89" s="40">
        <f t="shared" si="4"/>
        <v>0</v>
      </c>
      <c r="O89" s="40">
        <f t="shared" si="5"/>
        <v>0</v>
      </c>
      <c r="P89" s="40">
        <f t="shared" si="6"/>
        <v>0</v>
      </c>
    </row>
    <row r="90" spans="1:16" ht="12.75" customHeight="1" x14ac:dyDescent="0.2">
      <c r="H90" s="52">
        <f t="shared" si="0"/>
        <v>5.25</v>
      </c>
      <c r="I90" s="37">
        <f t="shared" si="7"/>
        <v>63</v>
      </c>
      <c r="J90" s="38">
        <f t="shared" si="2"/>
        <v>44885</v>
      </c>
      <c r="K90" s="53">
        <f t="shared" si="3"/>
        <v>44915</v>
      </c>
      <c r="L90" s="39">
        <f t="shared" si="1"/>
        <v>0</v>
      </c>
      <c r="M90" s="40">
        <f t="shared" si="9"/>
        <v>0</v>
      </c>
      <c r="N90" s="40">
        <f t="shared" si="4"/>
        <v>0</v>
      </c>
      <c r="O90" s="40">
        <f t="shared" si="5"/>
        <v>0</v>
      </c>
      <c r="P90" s="40">
        <f t="shared" si="6"/>
        <v>0</v>
      </c>
    </row>
    <row r="91" spans="1:16" ht="12.75" customHeight="1" x14ac:dyDescent="0.2">
      <c r="H91" s="52">
        <f t="shared" si="0"/>
        <v>5.333333333333333</v>
      </c>
      <c r="I91" s="37">
        <f t="shared" si="7"/>
        <v>64</v>
      </c>
      <c r="J91" s="38">
        <f t="shared" si="2"/>
        <v>44915</v>
      </c>
      <c r="K91" s="53">
        <f t="shared" si="3"/>
        <v>44946</v>
      </c>
      <c r="L91" s="39">
        <f t="shared" si="1"/>
        <v>0</v>
      </c>
      <c r="M91" s="40">
        <f t="shared" si="9"/>
        <v>0</v>
      </c>
      <c r="N91" s="40">
        <f t="shared" si="4"/>
        <v>0</v>
      </c>
      <c r="O91" s="40">
        <f t="shared" si="5"/>
        <v>0</v>
      </c>
      <c r="P91" s="40">
        <f t="shared" si="6"/>
        <v>0</v>
      </c>
    </row>
    <row r="92" spans="1:16" ht="12.75" customHeight="1" x14ac:dyDescent="0.2">
      <c r="H92" s="52">
        <f t="shared" ref="H92:H155" si="10">I92/12</f>
        <v>5.416666666666667</v>
      </c>
      <c r="I92" s="37">
        <f t="shared" si="7"/>
        <v>65</v>
      </c>
      <c r="J92" s="38">
        <f t="shared" si="2"/>
        <v>44946</v>
      </c>
      <c r="K92" s="53">
        <f t="shared" si="3"/>
        <v>44977</v>
      </c>
      <c r="L92" s="39">
        <f t="shared" ref="L92:L155" si="11">IF(M92&lt;=L91,M92+N92,IF($L$10="Montant",VLOOKUP(M92,$L$13:$M$21,2),IF($L$10="Pourcentage du solde",IF(M92*$P$12&lt;=$P$13,$P$13,M92*$P$12),IF(M92&lt;=$P$18*$P$17,M92+N92,$P$17*$P$18))))</f>
        <v>0</v>
      </c>
      <c r="M92" s="40">
        <f t="shared" si="9"/>
        <v>0</v>
      </c>
      <c r="N92" s="40">
        <f t="shared" si="4"/>
        <v>0</v>
      </c>
      <c r="O92" s="40">
        <f t="shared" si="5"/>
        <v>0</v>
      </c>
      <c r="P92" s="40">
        <f t="shared" si="6"/>
        <v>0</v>
      </c>
    </row>
    <row r="93" spans="1:16" ht="12.75" customHeight="1" x14ac:dyDescent="0.2">
      <c r="H93" s="52">
        <f t="shared" si="10"/>
        <v>5.5</v>
      </c>
      <c r="I93" s="37">
        <f t="shared" si="7"/>
        <v>66</v>
      </c>
      <c r="J93" s="38">
        <f t="shared" ref="J93:J156" si="12">IF(I93="","",EDATE($J$28,I92))</f>
        <v>44977</v>
      </c>
      <c r="K93" s="53">
        <f t="shared" ref="K93:K156" si="13">IF(J94="",0,J94)</f>
        <v>45005</v>
      </c>
      <c r="L93" s="39">
        <f t="shared" si="11"/>
        <v>0</v>
      </c>
      <c r="M93" s="40">
        <f t="shared" si="9"/>
        <v>0</v>
      </c>
      <c r="N93" s="40">
        <f t="shared" ref="N93:N156" si="14">IF(I93&lt;&gt;"",$N$24*M93,"")</f>
        <v>0</v>
      </c>
      <c r="O93" s="40">
        <f t="shared" ref="O93:O156" si="15">IF(I93&lt;&gt;"",L93-N93,"")</f>
        <v>0</v>
      </c>
      <c r="P93" s="40">
        <f t="shared" ref="P93:P156" si="16">IF(I93&lt;&gt;"",M93-O93,"")</f>
        <v>0</v>
      </c>
    </row>
    <row r="94" spans="1:16" ht="12.75" customHeight="1" x14ac:dyDescent="0.2">
      <c r="H94" s="52">
        <f t="shared" si="10"/>
        <v>5.583333333333333</v>
      </c>
      <c r="I94" s="37">
        <f t="shared" ref="I94:I157" si="17">I93+1</f>
        <v>67</v>
      </c>
      <c r="J94" s="38">
        <f t="shared" si="12"/>
        <v>45005</v>
      </c>
      <c r="K94" s="53">
        <f t="shared" si="13"/>
        <v>45036</v>
      </c>
      <c r="L94" s="39">
        <f t="shared" si="11"/>
        <v>0</v>
      </c>
      <c r="M94" s="40">
        <f t="shared" si="9"/>
        <v>0</v>
      </c>
      <c r="N94" s="40">
        <f t="shared" si="14"/>
        <v>0</v>
      </c>
      <c r="O94" s="40">
        <f t="shared" si="15"/>
        <v>0</v>
      </c>
      <c r="P94" s="40">
        <f t="shared" si="16"/>
        <v>0</v>
      </c>
    </row>
    <row r="95" spans="1:16" ht="12.75" customHeight="1" x14ac:dyDescent="0.2">
      <c r="H95" s="52">
        <f t="shared" si="10"/>
        <v>5.666666666666667</v>
      </c>
      <c r="I95" s="37">
        <f t="shared" si="17"/>
        <v>68</v>
      </c>
      <c r="J95" s="38">
        <f t="shared" si="12"/>
        <v>45036</v>
      </c>
      <c r="K95" s="53">
        <f t="shared" si="13"/>
        <v>45066</v>
      </c>
      <c r="L95" s="39">
        <f t="shared" si="11"/>
        <v>0</v>
      </c>
      <c r="M95" s="40">
        <f t="shared" si="9"/>
        <v>0</v>
      </c>
      <c r="N95" s="40">
        <f t="shared" si="14"/>
        <v>0</v>
      </c>
      <c r="O95" s="40">
        <f t="shared" si="15"/>
        <v>0</v>
      </c>
      <c r="P95" s="40">
        <f t="shared" si="16"/>
        <v>0</v>
      </c>
    </row>
    <row r="96" spans="1:16" ht="12.75" customHeight="1" x14ac:dyDescent="0.2">
      <c r="H96" s="52">
        <f t="shared" si="10"/>
        <v>5.75</v>
      </c>
      <c r="I96" s="37">
        <f t="shared" si="17"/>
        <v>69</v>
      </c>
      <c r="J96" s="38">
        <f t="shared" si="12"/>
        <v>45066</v>
      </c>
      <c r="K96" s="53">
        <f t="shared" si="13"/>
        <v>45097</v>
      </c>
      <c r="L96" s="39">
        <f t="shared" si="11"/>
        <v>0</v>
      </c>
      <c r="M96" s="40">
        <f t="shared" si="9"/>
        <v>0</v>
      </c>
      <c r="N96" s="40">
        <f t="shared" si="14"/>
        <v>0</v>
      </c>
      <c r="O96" s="40">
        <f t="shared" si="15"/>
        <v>0</v>
      </c>
      <c r="P96" s="40">
        <f t="shared" si="16"/>
        <v>0</v>
      </c>
    </row>
    <row r="97" spans="8:16" ht="12.75" customHeight="1" x14ac:dyDescent="0.2">
      <c r="H97" s="52">
        <f t="shared" si="10"/>
        <v>5.833333333333333</v>
      </c>
      <c r="I97" s="37">
        <f t="shared" si="17"/>
        <v>70</v>
      </c>
      <c r="J97" s="38">
        <f t="shared" si="12"/>
        <v>45097</v>
      </c>
      <c r="K97" s="53">
        <f t="shared" si="13"/>
        <v>45127</v>
      </c>
      <c r="L97" s="39">
        <f t="shared" si="11"/>
        <v>0</v>
      </c>
      <c r="M97" s="40">
        <f t="shared" si="9"/>
        <v>0</v>
      </c>
      <c r="N97" s="40">
        <f t="shared" si="14"/>
        <v>0</v>
      </c>
      <c r="O97" s="40">
        <f t="shared" si="15"/>
        <v>0</v>
      </c>
      <c r="P97" s="40">
        <f t="shared" si="16"/>
        <v>0</v>
      </c>
    </row>
    <row r="98" spans="8:16" ht="12.75" customHeight="1" x14ac:dyDescent="0.2">
      <c r="H98" s="52">
        <f t="shared" si="10"/>
        <v>5.916666666666667</v>
      </c>
      <c r="I98" s="37">
        <f t="shared" si="17"/>
        <v>71</v>
      </c>
      <c r="J98" s="38">
        <f t="shared" si="12"/>
        <v>45127</v>
      </c>
      <c r="K98" s="53">
        <f t="shared" si="13"/>
        <v>45158</v>
      </c>
      <c r="L98" s="39">
        <f t="shared" si="11"/>
        <v>0</v>
      </c>
      <c r="M98" s="40">
        <f t="shared" si="9"/>
        <v>0</v>
      </c>
      <c r="N98" s="40">
        <f t="shared" si="14"/>
        <v>0</v>
      </c>
      <c r="O98" s="40">
        <f t="shared" si="15"/>
        <v>0</v>
      </c>
      <c r="P98" s="40">
        <f t="shared" si="16"/>
        <v>0</v>
      </c>
    </row>
    <row r="99" spans="8:16" ht="12.75" customHeight="1" x14ac:dyDescent="0.2">
      <c r="H99" s="52">
        <f t="shared" si="10"/>
        <v>6</v>
      </c>
      <c r="I99" s="37">
        <f t="shared" si="17"/>
        <v>72</v>
      </c>
      <c r="J99" s="38">
        <f t="shared" si="12"/>
        <v>45158</v>
      </c>
      <c r="K99" s="53">
        <f t="shared" si="13"/>
        <v>45189</v>
      </c>
      <c r="L99" s="39">
        <f t="shared" si="11"/>
        <v>0</v>
      </c>
      <c r="M99" s="40">
        <f t="shared" si="9"/>
        <v>0</v>
      </c>
      <c r="N99" s="40">
        <f t="shared" si="14"/>
        <v>0</v>
      </c>
      <c r="O99" s="40">
        <f t="shared" si="15"/>
        <v>0</v>
      </c>
      <c r="P99" s="40">
        <f t="shared" si="16"/>
        <v>0</v>
      </c>
    </row>
    <row r="100" spans="8:16" ht="12.75" customHeight="1" x14ac:dyDescent="0.2">
      <c r="H100" s="52">
        <f t="shared" si="10"/>
        <v>6.083333333333333</v>
      </c>
      <c r="I100" s="37">
        <f t="shared" si="17"/>
        <v>73</v>
      </c>
      <c r="J100" s="38">
        <f t="shared" si="12"/>
        <v>45189</v>
      </c>
      <c r="K100" s="53">
        <f t="shared" si="13"/>
        <v>45219</v>
      </c>
      <c r="L100" s="39">
        <f t="shared" si="11"/>
        <v>0</v>
      </c>
      <c r="M100" s="40">
        <f t="shared" si="9"/>
        <v>0</v>
      </c>
      <c r="N100" s="40">
        <f t="shared" si="14"/>
        <v>0</v>
      </c>
      <c r="O100" s="40">
        <f t="shared" si="15"/>
        <v>0</v>
      </c>
      <c r="P100" s="40">
        <f t="shared" si="16"/>
        <v>0</v>
      </c>
    </row>
    <row r="101" spans="8:16" ht="12.75" customHeight="1" x14ac:dyDescent="0.2">
      <c r="H101" s="52">
        <f t="shared" si="10"/>
        <v>6.166666666666667</v>
      </c>
      <c r="I101" s="37">
        <f t="shared" si="17"/>
        <v>74</v>
      </c>
      <c r="J101" s="38">
        <f t="shared" si="12"/>
        <v>45219</v>
      </c>
      <c r="K101" s="53">
        <f t="shared" si="13"/>
        <v>45250</v>
      </c>
      <c r="L101" s="39">
        <f t="shared" si="11"/>
        <v>0</v>
      </c>
      <c r="M101" s="40">
        <f t="shared" si="9"/>
        <v>0</v>
      </c>
      <c r="N101" s="40">
        <f t="shared" si="14"/>
        <v>0</v>
      </c>
      <c r="O101" s="40">
        <f t="shared" si="15"/>
        <v>0</v>
      </c>
      <c r="P101" s="40">
        <f t="shared" si="16"/>
        <v>0</v>
      </c>
    </row>
    <row r="102" spans="8:16" ht="12.75" customHeight="1" x14ac:dyDescent="0.2">
      <c r="H102" s="52">
        <f t="shared" si="10"/>
        <v>6.25</v>
      </c>
      <c r="I102" s="37">
        <f t="shared" si="17"/>
        <v>75</v>
      </c>
      <c r="J102" s="38">
        <f t="shared" si="12"/>
        <v>45250</v>
      </c>
      <c r="K102" s="53">
        <f t="shared" si="13"/>
        <v>45280</v>
      </c>
      <c r="L102" s="39">
        <f t="shared" si="11"/>
        <v>0</v>
      </c>
      <c r="M102" s="40">
        <f t="shared" si="9"/>
        <v>0</v>
      </c>
      <c r="N102" s="40">
        <f t="shared" si="14"/>
        <v>0</v>
      </c>
      <c r="O102" s="40">
        <f t="shared" si="15"/>
        <v>0</v>
      </c>
      <c r="P102" s="40">
        <f t="shared" si="16"/>
        <v>0</v>
      </c>
    </row>
    <row r="103" spans="8:16" ht="12.75" customHeight="1" x14ac:dyDescent="0.2">
      <c r="H103" s="52">
        <f t="shared" si="10"/>
        <v>6.333333333333333</v>
      </c>
      <c r="I103" s="37">
        <f t="shared" si="17"/>
        <v>76</v>
      </c>
      <c r="J103" s="38">
        <f t="shared" si="12"/>
        <v>45280</v>
      </c>
      <c r="K103" s="53">
        <f t="shared" si="13"/>
        <v>45311</v>
      </c>
      <c r="L103" s="39">
        <f t="shared" si="11"/>
        <v>0</v>
      </c>
      <c r="M103" s="40">
        <f t="shared" si="9"/>
        <v>0</v>
      </c>
      <c r="N103" s="40">
        <f t="shared" si="14"/>
        <v>0</v>
      </c>
      <c r="O103" s="40">
        <f t="shared" si="15"/>
        <v>0</v>
      </c>
      <c r="P103" s="40">
        <f t="shared" si="16"/>
        <v>0</v>
      </c>
    </row>
    <row r="104" spans="8:16" ht="12.75" customHeight="1" x14ac:dyDescent="0.2">
      <c r="H104" s="52">
        <f t="shared" si="10"/>
        <v>6.416666666666667</v>
      </c>
      <c r="I104" s="37">
        <f t="shared" si="17"/>
        <v>77</v>
      </c>
      <c r="J104" s="38">
        <f t="shared" si="12"/>
        <v>45311</v>
      </c>
      <c r="K104" s="53">
        <f t="shared" si="13"/>
        <v>45342</v>
      </c>
      <c r="L104" s="39">
        <f t="shared" si="11"/>
        <v>0</v>
      </c>
      <c r="M104" s="40">
        <f t="shared" si="9"/>
        <v>0</v>
      </c>
      <c r="N104" s="40">
        <f t="shared" si="14"/>
        <v>0</v>
      </c>
      <c r="O104" s="40">
        <f t="shared" si="15"/>
        <v>0</v>
      </c>
      <c r="P104" s="40">
        <f t="shared" si="16"/>
        <v>0</v>
      </c>
    </row>
    <row r="105" spans="8:16" ht="12.75" customHeight="1" x14ac:dyDescent="0.2">
      <c r="H105" s="52">
        <f t="shared" si="10"/>
        <v>6.5</v>
      </c>
      <c r="I105" s="37">
        <f t="shared" si="17"/>
        <v>78</v>
      </c>
      <c r="J105" s="38">
        <f t="shared" si="12"/>
        <v>45342</v>
      </c>
      <c r="K105" s="53">
        <f t="shared" si="13"/>
        <v>45371</v>
      </c>
      <c r="L105" s="39">
        <f t="shared" si="11"/>
        <v>0</v>
      </c>
      <c r="M105" s="40">
        <f t="shared" si="9"/>
        <v>0</v>
      </c>
      <c r="N105" s="40">
        <f t="shared" si="14"/>
        <v>0</v>
      </c>
      <c r="O105" s="40">
        <f t="shared" si="15"/>
        <v>0</v>
      </c>
      <c r="P105" s="40">
        <f t="shared" si="16"/>
        <v>0</v>
      </c>
    </row>
    <row r="106" spans="8:16" ht="12.75" customHeight="1" x14ac:dyDescent="0.2">
      <c r="H106" s="52">
        <f t="shared" si="10"/>
        <v>6.583333333333333</v>
      </c>
      <c r="I106" s="37">
        <f t="shared" si="17"/>
        <v>79</v>
      </c>
      <c r="J106" s="38">
        <f t="shared" si="12"/>
        <v>45371</v>
      </c>
      <c r="K106" s="53">
        <f t="shared" si="13"/>
        <v>45402</v>
      </c>
      <c r="L106" s="39">
        <f t="shared" si="11"/>
        <v>0</v>
      </c>
      <c r="M106" s="40">
        <f t="shared" si="9"/>
        <v>0</v>
      </c>
      <c r="N106" s="40">
        <f t="shared" si="14"/>
        <v>0</v>
      </c>
      <c r="O106" s="40">
        <f t="shared" si="15"/>
        <v>0</v>
      </c>
      <c r="P106" s="40">
        <f t="shared" si="16"/>
        <v>0</v>
      </c>
    </row>
    <row r="107" spans="8:16" ht="12.75" customHeight="1" x14ac:dyDescent="0.2">
      <c r="H107" s="52">
        <f t="shared" si="10"/>
        <v>6.666666666666667</v>
      </c>
      <c r="I107" s="37">
        <f t="shared" si="17"/>
        <v>80</v>
      </c>
      <c r="J107" s="38">
        <f t="shared" si="12"/>
        <v>45402</v>
      </c>
      <c r="K107" s="53">
        <f t="shared" si="13"/>
        <v>45432</v>
      </c>
      <c r="L107" s="39">
        <f t="shared" si="11"/>
        <v>0</v>
      </c>
      <c r="M107" s="40">
        <f t="shared" si="9"/>
        <v>0</v>
      </c>
      <c r="N107" s="40">
        <f t="shared" si="14"/>
        <v>0</v>
      </c>
      <c r="O107" s="40">
        <f t="shared" si="15"/>
        <v>0</v>
      </c>
      <c r="P107" s="40">
        <f t="shared" si="16"/>
        <v>0</v>
      </c>
    </row>
    <row r="108" spans="8:16" ht="12.75" customHeight="1" x14ac:dyDescent="0.2">
      <c r="H108" s="52">
        <f t="shared" si="10"/>
        <v>6.75</v>
      </c>
      <c r="I108" s="37">
        <f t="shared" si="17"/>
        <v>81</v>
      </c>
      <c r="J108" s="38">
        <f t="shared" si="12"/>
        <v>45432</v>
      </c>
      <c r="K108" s="53">
        <f t="shared" si="13"/>
        <v>45463</v>
      </c>
      <c r="L108" s="39">
        <f t="shared" si="11"/>
        <v>0</v>
      </c>
      <c r="M108" s="40">
        <f t="shared" si="9"/>
        <v>0</v>
      </c>
      <c r="N108" s="40">
        <f t="shared" si="14"/>
        <v>0</v>
      </c>
      <c r="O108" s="40">
        <f t="shared" si="15"/>
        <v>0</v>
      </c>
      <c r="P108" s="40">
        <f t="shared" si="16"/>
        <v>0</v>
      </c>
    </row>
    <row r="109" spans="8:16" ht="12.75" customHeight="1" x14ac:dyDescent="0.2">
      <c r="H109" s="52">
        <f t="shared" si="10"/>
        <v>6.833333333333333</v>
      </c>
      <c r="I109" s="37">
        <f t="shared" si="17"/>
        <v>82</v>
      </c>
      <c r="J109" s="38">
        <f t="shared" si="12"/>
        <v>45463</v>
      </c>
      <c r="K109" s="53">
        <f t="shared" si="13"/>
        <v>45493</v>
      </c>
      <c r="L109" s="39">
        <f t="shared" si="11"/>
        <v>0</v>
      </c>
      <c r="M109" s="40">
        <f t="shared" si="9"/>
        <v>0</v>
      </c>
      <c r="N109" s="40">
        <f t="shared" si="14"/>
        <v>0</v>
      </c>
      <c r="O109" s="40">
        <f t="shared" si="15"/>
        <v>0</v>
      </c>
      <c r="P109" s="40">
        <f t="shared" si="16"/>
        <v>0</v>
      </c>
    </row>
    <row r="110" spans="8:16" ht="12.75" customHeight="1" x14ac:dyDescent="0.2">
      <c r="H110" s="52">
        <f t="shared" si="10"/>
        <v>6.916666666666667</v>
      </c>
      <c r="I110" s="37">
        <f t="shared" si="17"/>
        <v>83</v>
      </c>
      <c r="J110" s="38">
        <f t="shared" si="12"/>
        <v>45493</v>
      </c>
      <c r="K110" s="53">
        <f t="shared" si="13"/>
        <v>45524</v>
      </c>
      <c r="L110" s="39">
        <f t="shared" si="11"/>
        <v>0</v>
      </c>
      <c r="M110" s="40">
        <f t="shared" si="9"/>
        <v>0</v>
      </c>
      <c r="N110" s="40">
        <f t="shared" si="14"/>
        <v>0</v>
      </c>
      <c r="O110" s="40">
        <f t="shared" si="15"/>
        <v>0</v>
      </c>
      <c r="P110" s="40">
        <f t="shared" si="16"/>
        <v>0</v>
      </c>
    </row>
    <row r="111" spans="8:16" ht="12.75" customHeight="1" x14ac:dyDescent="0.2">
      <c r="H111" s="52">
        <f t="shared" si="10"/>
        <v>7</v>
      </c>
      <c r="I111" s="37">
        <f t="shared" si="17"/>
        <v>84</v>
      </c>
      <c r="J111" s="38">
        <f t="shared" si="12"/>
        <v>45524</v>
      </c>
      <c r="K111" s="53">
        <f t="shared" si="13"/>
        <v>45555</v>
      </c>
      <c r="L111" s="39">
        <f t="shared" si="11"/>
        <v>0</v>
      </c>
      <c r="M111" s="40">
        <f t="shared" si="9"/>
        <v>0</v>
      </c>
      <c r="N111" s="40">
        <f t="shared" si="14"/>
        <v>0</v>
      </c>
      <c r="O111" s="40">
        <f t="shared" si="15"/>
        <v>0</v>
      </c>
      <c r="P111" s="40">
        <f t="shared" si="16"/>
        <v>0</v>
      </c>
    </row>
    <row r="112" spans="8:16" ht="12.75" customHeight="1" x14ac:dyDescent="0.2">
      <c r="H112" s="52">
        <f t="shared" si="10"/>
        <v>7.083333333333333</v>
      </c>
      <c r="I112" s="37">
        <f t="shared" si="17"/>
        <v>85</v>
      </c>
      <c r="J112" s="38">
        <f t="shared" si="12"/>
        <v>45555</v>
      </c>
      <c r="K112" s="53">
        <f t="shared" si="13"/>
        <v>45585</v>
      </c>
      <c r="L112" s="39">
        <f t="shared" si="11"/>
        <v>0</v>
      </c>
      <c r="M112" s="40">
        <f t="shared" si="9"/>
        <v>0</v>
      </c>
      <c r="N112" s="40">
        <f t="shared" si="14"/>
        <v>0</v>
      </c>
      <c r="O112" s="40">
        <f t="shared" si="15"/>
        <v>0</v>
      </c>
      <c r="P112" s="40">
        <f t="shared" si="16"/>
        <v>0</v>
      </c>
    </row>
    <row r="113" spans="8:16" ht="12.75" customHeight="1" x14ac:dyDescent="0.2">
      <c r="H113" s="52">
        <f t="shared" si="10"/>
        <v>7.166666666666667</v>
      </c>
      <c r="I113" s="37">
        <f t="shared" si="17"/>
        <v>86</v>
      </c>
      <c r="J113" s="38">
        <f t="shared" si="12"/>
        <v>45585</v>
      </c>
      <c r="K113" s="53">
        <f t="shared" si="13"/>
        <v>45616</v>
      </c>
      <c r="L113" s="39">
        <f t="shared" si="11"/>
        <v>0</v>
      </c>
      <c r="M113" s="40">
        <f t="shared" si="9"/>
        <v>0</v>
      </c>
      <c r="N113" s="40">
        <f t="shared" si="14"/>
        <v>0</v>
      </c>
      <c r="O113" s="40">
        <f t="shared" si="15"/>
        <v>0</v>
      </c>
      <c r="P113" s="40">
        <f t="shared" si="16"/>
        <v>0</v>
      </c>
    </row>
    <row r="114" spans="8:16" ht="12.75" customHeight="1" x14ac:dyDescent="0.2">
      <c r="H114" s="52">
        <f t="shared" si="10"/>
        <v>7.25</v>
      </c>
      <c r="I114" s="37">
        <f t="shared" si="17"/>
        <v>87</v>
      </c>
      <c r="J114" s="38">
        <f t="shared" si="12"/>
        <v>45616</v>
      </c>
      <c r="K114" s="53">
        <f t="shared" si="13"/>
        <v>45646</v>
      </c>
      <c r="L114" s="39">
        <f t="shared" si="11"/>
        <v>0</v>
      </c>
      <c r="M114" s="40">
        <f t="shared" si="9"/>
        <v>0</v>
      </c>
      <c r="N114" s="40">
        <f t="shared" si="14"/>
        <v>0</v>
      </c>
      <c r="O114" s="40">
        <f t="shared" si="15"/>
        <v>0</v>
      </c>
      <c r="P114" s="40">
        <f t="shared" si="16"/>
        <v>0</v>
      </c>
    </row>
    <row r="115" spans="8:16" ht="12.75" customHeight="1" x14ac:dyDescent="0.2">
      <c r="H115" s="52">
        <f t="shared" si="10"/>
        <v>7.333333333333333</v>
      </c>
      <c r="I115" s="37">
        <f t="shared" si="17"/>
        <v>88</v>
      </c>
      <c r="J115" s="38">
        <f t="shared" si="12"/>
        <v>45646</v>
      </c>
      <c r="K115" s="53">
        <f t="shared" si="13"/>
        <v>45677</v>
      </c>
      <c r="L115" s="39">
        <f t="shared" si="11"/>
        <v>0</v>
      </c>
      <c r="M115" s="40">
        <f t="shared" si="9"/>
        <v>0</v>
      </c>
      <c r="N115" s="40">
        <f t="shared" si="14"/>
        <v>0</v>
      </c>
      <c r="O115" s="40">
        <f t="shared" si="15"/>
        <v>0</v>
      </c>
      <c r="P115" s="40">
        <f t="shared" si="16"/>
        <v>0</v>
      </c>
    </row>
    <row r="116" spans="8:16" ht="12.75" customHeight="1" x14ac:dyDescent="0.2">
      <c r="H116" s="52">
        <f t="shared" si="10"/>
        <v>7.416666666666667</v>
      </c>
      <c r="I116" s="37">
        <f t="shared" si="17"/>
        <v>89</v>
      </c>
      <c r="J116" s="38">
        <f t="shared" si="12"/>
        <v>45677</v>
      </c>
      <c r="K116" s="53">
        <f t="shared" si="13"/>
        <v>45708</v>
      </c>
      <c r="L116" s="39">
        <f t="shared" si="11"/>
        <v>0</v>
      </c>
      <c r="M116" s="40">
        <f t="shared" si="9"/>
        <v>0</v>
      </c>
      <c r="N116" s="40">
        <f t="shared" si="14"/>
        <v>0</v>
      </c>
      <c r="O116" s="40">
        <f t="shared" si="15"/>
        <v>0</v>
      </c>
      <c r="P116" s="40">
        <f t="shared" si="16"/>
        <v>0</v>
      </c>
    </row>
    <row r="117" spans="8:16" ht="12.75" customHeight="1" x14ac:dyDescent="0.2">
      <c r="H117" s="52">
        <f t="shared" si="10"/>
        <v>7.5</v>
      </c>
      <c r="I117" s="37">
        <f t="shared" si="17"/>
        <v>90</v>
      </c>
      <c r="J117" s="38">
        <f t="shared" si="12"/>
        <v>45708</v>
      </c>
      <c r="K117" s="53">
        <f t="shared" si="13"/>
        <v>45736</v>
      </c>
      <c r="L117" s="39">
        <f t="shared" si="11"/>
        <v>0</v>
      </c>
      <c r="M117" s="40">
        <f t="shared" si="9"/>
        <v>0</v>
      </c>
      <c r="N117" s="40">
        <f t="shared" si="14"/>
        <v>0</v>
      </c>
      <c r="O117" s="40">
        <f t="shared" si="15"/>
        <v>0</v>
      </c>
      <c r="P117" s="40">
        <f t="shared" si="16"/>
        <v>0</v>
      </c>
    </row>
    <row r="118" spans="8:16" ht="12.75" customHeight="1" x14ac:dyDescent="0.2">
      <c r="H118" s="52">
        <f t="shared" si="10"/>
        <v>7.583333333333333</v>
      </c>
      <c r="I118" s="37">
        <f t="shared" si="17"/>
        <v>91</v>
      </c>
      <c r="J118" s="38">
        <f t="shared" si="12"/>
        <v>45736</v>
      </c>
      <c r="K118" s="53">
        <f t="shared" si="13"/>
        <v>45767</v>
      </c>
      <c r="L118" s="39">
        <f t="shared" si="11"/>
        <v>0</v>
      </c>
      <c r="M118" s="40">
        <f t="shared" si="9"/>
        <v>0</v>
      </c>
      <c r="N118" s="40">
        <f t="shared" si="14"/>
        <v>0</v>
      </c>
      <c r="O118" s="40">
        <f t="shared" si="15"/>
        <v>0</v>
      </c>
      <c r="P118" s="40">
        <f t="shared" si="16"/>
        <v>0</v>
      </c>
    </row>
    <row r="119" spans="8:16" ht="12.75" customHeight="1" x14ac:dyDescent="0.2">
      <c r="H119" s="52">
        <f t="shared" si="10"/>
        <v>7.666666666666667</v>
      </c>
      <c r="I119" s="37">
        <f t="shared" si="17"/>
        <v>92</v>
      </c>
      <c r="J119" s="38">
        <f t="shared" si="12"/>
        <v>45767</v>
      </c>
      <c r="K119" s="53">
        <f t="shared" si="13"/>
        <v>45797</v>
      </c>
      <c r="L119" s="39">
        <f t="shared" si="11"/>
        <v>0</v>
      </c>
      <c r="M119" s="40">
        <f t="shared" si="9"/>
        <v>0</v>
      </c>
      <c r="N119" s="40">
        <f t="shared" si="14"/>
        <v>0</v>
      </c>
      <c r="O119" s="40">
        <f t="shared" si="15"/>
        <v>0</v>
      </c>
      <c r="P119" s="40">
        <f t="shared" si="16"/>
        <v>0</v>
      </c>
    </row>
    <row r="120" spans="8:16" ht="12.75" customHeight="1" x14ac:dyDescent="0.2">
      <c r="H120" s="52">
        <f t="shared" si="10"/>
        <v>7.75</v>
      </c>
      <c r="I120" s="37">
        <f t="shared" si="17"/>
        <v>93</v>
      </c>
      <c r="J120" s="38">
        <f t="shared" si="12"/>
        <v>45797</v>
      </c>
      <c r="K120" s="53">
        <f t="shared" si="13"/>
        <v>45828</v>
      </c>
      <c r="L120" s="39">
        <f t="shared" si="11"/>
        <v>0</v>
      </c>
      <c r="M120" s="40">
        <f t="shared" si="9"/>
        <v>0</v>
      </c>
      <c r="N120" s="40">
        <f t="shared" si="14"/>
        <v>0</v>
      </c>
      <c r="O120" s="40">
        <f t="shared" si="15"/>
        <v>0</v>
      </c>
      <c r="P120" s="40">
        <f t="shared" si="16"/>
        <v>0</v>
      </c>
    </row>
    <row r="121" spans="8:16" ht="12.75" customHeight="1" x14ac:dyDescent="0.2">
      <c r="H121" s="52">
        <f t="shared" si="10"/>
        <v>7.833333333333333</v>
      </c>
      <c r="I121" s="37">
        <f t="shared" si="17"/>
        <v>94</v>
      </c>
      <c r="J121" s="38">
        <f t="shared" si="12"/>
        <v>45828</v>
      </c>
      <c r="K121" s="53">
        <f t="shared" si="13"/>
        <v>45858</v>
      </c>
      <c r="L121" s="39">
        <f t="shared" si="11"/>
        <v>0</v>
      </c>
      <c r="M121" s="40">
        <f t="shared" si="9"/>
        <v>0</v>
      </c>
      <c r="N121" s="40">
        <f t="shared" si="14"/>
        <v>0</v>
      </c>
      <c r="O121" s="40">
        <f t="shared" si="15"/>
        <v>0</v>
      </c>
      <c r="P121" s="40">
        <f t="shared" si="16"/>
        <v>0</v>
      </c>
    </row>
    <row r="122" spans="8:16" ht="12.75" customHeight="1" x14ac:dyDescent="0.2">
      <c r="H122" s="52">
        <f t="shared" si="10"/>
        <v>7.916666666666667</v>
      </c>
      <c r="I122" s="37">
        <f t="shared" si="17"/>
        <v>95</v>
      </c>
      <c r="J122" s="38">
        <f t="shared" si="12"/>
        <v>45858</v>
      </c>
      <c r="K122" s="53">
        <f t="shared" si="13"/>
        <v>45889</v>
      </c>
      <c r="L122" s="39">
        <f t="shared" si="11"/>
        <v>0</v>
      </c>
      <c r="M122" s="40">
        <f t="shared" si="9"/>
        <v>0</v>
      </c>
      <c r="N122" s="40">
        <f t="shared" si="14"/>
        <v>0</v>
      </c>
      <c r="O122" s="40">
        <f t="shared" si="15"/>
        <v>0</v>
      </c>
      <c r="P122" s="40">
        <f t="shared" si="16"/>
        <v>0</v>
      </c>
    </row>
    <row r="123" spans="8:16" ht="12.75" customHeight="1" x14ac:dyDescent="0.2">
      <c r="H123" s="52">
        <f t="shared" si="10"/>
        <v>8</v>
      </c>
      <c r="I123" s="37">
        <f t="shared" si="17"/>
        <v>96</v>
      </c>
      <c r="J123" s="38">
        <f t="shared" si="12"/>
        <v>45889</v>
      </c>
      <c r="K123" s="53">
        <f t="shared" si="13"/>
        <v>45920</v>
      </c>
      <c r="L123" s="39">
        <f t="shared" si="11"/>
        <v>0</v>
      </c>
      <c r="M123" s="40">
        <f t="shared" si="9"/>
        <v>0</v>
      </c>
      <c r="N123" s="40">
        <f t="shared" si="14"/>
        <v>0</v>
      </c>
      <c r="O123" s="40">
        <f t="shared" si="15"/>
        <v>0</v>
      </c>
      <c r="P123" s="40">
        <f t="shared" si="16"/>
        <v>0</v>
      </c>
    </row>
    <row r="124" spans="8:16" ht="12.75" customHeight="1" x14ac:dyDescent="0.2">
      <c r="H124" s="52">
        <f t="shared" si="10"/>
        <v>8.0833333333333339</v>
      </c>
      <c r="I124" s="37">
        <f t="shared" si="17"/>
        <v>97</v>
      </c>
      <c r="J124" s="38">
        <f t="shared" si="12"/>
        <v>45920</v>
      </c>
      <c r="K124" s="53">
        <f t="shared" si="13"/>
        <v>45950</v>
      </c>
      <c r="L124" s="39">
        <f t="shared" si="11"/>
        <v>0</v>
      </c>
      <c r="M124" s="40">
        <f t="shared" si="9"/>
        <v>0</v>
      </c>
      <c r="N124" s="40">
        <f t="shared" si="14"/>
        <v>0</v>
      </c>
      <c r="O124" s="40">
        <f t="shared" si="15"/>
        <v>0</v>
      </c>
      <c r="P124" s="40">
        <f t="shared" si="16"/>
        <v>0</v>
      </c>
    </row>
    <row r="125" spans="8:16" ht="12.75" customHeight="1" x14ac:dyDescent="0.2">
      <c r="H125" s="52">
        <f t="shared" si="10"/>
        <v>8.1666666666666661</v>
      </c>
      <c r="I125" s="37">
        <f t="shared" si="17"/>
        <v>98</v>
      </c>
      <c r="J125" s="38">
        <f t="shared" si="12"/>
        <v>45950</v>
      </c>
      <c r="K125" s="53">
        <f t="shared" si="13"/>
        <v>45981</v>
      </c>
      <c r="L125" s="39">
        <f t="shared" si="11"/>
        <v>0</v>
      </c>
      <c r="M125" s="40">
        <f t="shared" si="9"/>
        <v>0</v>
      </c>
      <c r="N125" s="40">
        <f t="shared" si="14"/>
        <v>0</v>
      </c>
      <c r="O125" s="40">
        <f t="shared" si="15"/>
        <v>0</v>
      </c>
      <c r="P125" s="40">
        <f t="shared" si="16"/>
        <v>0</v>
      </c>
    </row>
    <row r="126" spans="8:16" ht="12.75" customHeight="1" x14ac:dyDescent="0.2">
      <c r="H126" s="52">
        <f t="shared" si="10"/>
        <v>8.25</v>
      </c>
      <c r="I126" s="37">
        <f t="shared" si="17"/>
        <v>99</v>
      </c>
      <c r="J126" s="38">
        <f t="shared" si="12"/>
        <v>45981</v>
      </c>
      <c r="K126" s="53">
        <f t="shared" si="13"/>
        <v>46011</v>
      </c>
      <c r="L126" s="39">
        <f t="shared" si="11"/>
        <v>0</v>
      </c>
      <c r="M126" s="40">
        <f t="shared" si="9"/>
        <v>0</v>
      </c>
      <c r="N126" s="40">
        <f t="shared" si="14"/>
        <v>0</v>
      </c>
      <c r="O126" s="40">
        <f t="shared" si="15"/>
        <v>0</v>
      </c>
      <c r="P126" s="40">
        <f t="shared" si="16"/>
        <v>0</v>
      </c>
    </row>
    <row r="127" spans="8:16" ht="12.75" customHeight="1" x14ac:dyDescent="0.2">
      <c r="H127" s="52">
        <f t="shared" si="10"/>
        <v>8.3333333333333339</v>
      </c>
      <c r="I127" s="37">
        <f t="shared" si="17"/>
        <v>100</v>
      </c>
      <c r="J127" s="38">
        <f t="shared" si="12"/>
        <v>46011</v>
      </c>
      <c r="K127" s="53">
        <f t="shared" si="13"/>
        <v>46042</v>
      </c>
      <c r="L127" s="39">
        <f t="shared" si="11"/>
        <v>0</v>
      </c>
      <c r="M127" s="40">
        <f t="shared" si="9"/>
        <v>0</v>
      </c>
      <c r="N127" s="40">
        <f t="shared" si="14"/>
        <v>0</v>
      </c>
      <c r="O127" s="40">
        <f t="shared" si="15"/>
        <v>0</v>
      </c>
      <c r="P127" s="40">
        <f t="shared" si="16"/>
        <v>0</v>
      </c>
    </row>
    <row r="128" spans="8:16" ht="12.75" customHeight="1" x14ac:dyDescent="0.2">
      <c r="H128" s="52">
        <f t="shared" si="10"/>
        <v>8.4166666666666661</v>
      </c>
      <c r="I128" s="37">
        <f t="shared" si="17"/>
        <v>101</v>
      </c>
      <c r="J128" s="38">
        <f t="shared" si="12"/>
        <v>46042</v>
      </c>
      <c r="K128" s="53">
        <f t="shared" si="13"/>
        <v>46073</v>
      </c>
      <c r="L128" s="39">
        <f t="shared" si="11"/>
        <v>0</v>
      </c>
      <c r="M128" s="40">
        <f t="shared" si="9"/>
        <v>0</v>
      </c>
      <c r="N128" s="40">
        <f t="shared" si="14"/>
        <v>0</v>
      </c>
      <c r="O128" s="40">
        <f t="shared" si="15"/>
        <v>0</v>
      </c>
      <c r="P128" s="40">
        <f t="shared" si="16"/>
        <v>0</v>
      </c>
    </row>
    <row r="129" spans="8:16" ht="12.75" customHeight="1" x14ac:dyDescent="0.2">
      <c r="H129" s="52">
        <f t="shared" si="10"/>
        <v>8.5</v>
      </c>
      <c r="I129" s="37">
        <f t="shared" si="17"/>
        <v>102</v>
      </c>
      <c r="J129" s="38">
        <f t="shared" si="12"/>
        <v>46073</v>
      </c>
      <c r="K129" s="53">
        <f t="shared" si="13"/>
        <v>46101</v>
      </c>
      <c r="L129" s="39">
        <f t="shared" si="11"/>
        <v>0</v>
      </c>
      <c r="M129" s="40">
        <f t="shared" si="9"/>
        <v>0</v>
      </c>
      <c r="N129" s="40">
        <f t="shared" si="14"/>
        <v>0</v>
      </c>
      <c r="O129" s="40">
        <f t="shared" si="15"/>
        <v>0</v>
      </c>
      <c r="P129" s="40">
        <f t="shared" si="16"/>
        <v>0</v>
      </c>
    </row>
    <row r="130" spans="8:16" ht="12.75" customHeight="1" x14ac:dyDescent="0.2">
      <c r="H130" s="52">
        <f t="shared" si="10"/>
        <v>8.5833333333333339</v>
      </c>
      <c r="I130" s="37">
        <f t="shared" si="17"/>
        <v>103</v>
      </c>
      <c r="J130" s="38">
        <f t="shared" si="12"/>
        <v>46101</v>
      </c>
      <c r="K130" s="53">
        <f t="shared" si="13"/>
        <v>46132</v>
      </c>
      <c r="L130" s="39">
        <f t="shared" si="11"/>
        <v>0</v>
      </c>
      <c r="M130" s="40">
        <f t="shared" si="9"/>
        <v>0</v>
      </c>
      <c r="N130" s="40">
        <f t="shared" si="14"/>
        <v>0</v>
      </c>
      <c r="O130" s="40">
        <f t="shared" si="15"/>
        <v>0</v>
      </c>
      <c r="P130" s="40">
        <f t="shared" si="16"/>
        <v>0</v>
      </c>
    </row>
    <row r="131" spans="8:16" ht="12.75" customHeight="1" x14ac:dyDescent="0.2">
      <c r="H131" s="52">
        <f t="shared" si="10"/>
        <v>8.6666666666666661</v>
      </c>
      <c r="I131" s="37">
        <f t="shared" si="17"/>
        <v>104</v>
      </c>
      <c r="J131" s="38">
        <f t="shared" si="12"/>
        <v>46132</v>
      </c>
      <c r="K131" s="53">
        <f t="shared" si="13"/>
        <v>46162</v>
      </c>
      <c r="L131" s="39">
        <f t="shared" si="11"/>
        <v>0</v>
      </c>
      <c r="M131" s="40">
        <f t="shared" si="9"/>
        <v>0</v>
      </c>
      <c r="N131" s="40">
        <f t="shared" si="14"/>
        <v>0</v>
      </c>
      <c r="O131" s="40">
        <f t="shared" si="15"/>
        <v>0</v>
      </c>
      <c r="P131" s="40">
        <f t="shared" si="16"/>
        <v>0</v>
      </c>
    </row>
    <row r="132" spans="8:16" ht="12.75" customHeight="1" x14ac:dyDescent="0.2">
      <c r="H132" s="52">
        <f t="shared" si="10"/>
        <v>8.75</v>
      </c>
      <c r="I132" s="37">
        <f t="shared" si="17"/>
        <v>105</v>
      </c>
      <c r="J132" s="38">
        <f t="shared" si="12"/>
        <v>46162</v>
      </c>
      <c r="K132" s="53">
        <f t="shared" si="13"/>
        <v>46193</v>
      </c>
      <c r="L132" s="39">
        <f t="shared" si="11"/>
        <v>0</v>
      </c>
      <c r="M132" s="40">
        <f t="shared" si="9"/>
        <v>0</v>
      </c>
      <c r="N132" s="40">
        <f t="shared" si="14"/>
        <v>0</v>
      </c>
      <c r="O132" s="40">
        <f t="shared" si="15"/>
        <v>0</v>
      </c>
      <c r="P132" s="40">
        <f t="shared" si="16"/>
        <v>0</v>
      </c>
    </row>
    <row r="133" spans="8:16" ht="12.75" customHeight="1" x14ac:dyDescent="0.2">
      <c r="H133" s="52">
        <f t="shared" si="10"/>
        <v>8.8333333333333339</v>
      </c>
      <c r="I133" s="37">
        <f t="shared" si="17"/>
        <v>106</v>
      </c>
      <c r="J133" s="38">
        <f t="shared" si="12"/>
        <v>46193</v>
      </c>
      <c r="K133" s="53">
        <f t="shared" si="13"/>
        <v>46223</v>
      </c>
      <c r="L133" s="39">
        <f t="shared" si="11"/>
        <v>0</v>
      </c>
      <c r="M133" s="40">
        <f t="shared" si="9"/>
        <v>0</v>
      </c>
      <c r="N133" s="40">
        <f t="shared" si="14"/>
        <v>0</v>
      </c>
      <c r="O133" s="40">
        <f t="shared" si="15"/>
        <v>0</v>
      </c>
      <c r="P133" s="40">
        <f t="shared" si="16"/>
        <v>0</v>
      </c>
    </row>
    <row r="134" spans="8:16" ht="12.75" customHeight="1" x14ac:dyDescent="0.2">
      <c r="H134" s="52">
        <f t="shared" si="10"/>
        <v>8.9166666666666661</v>
      </c>
      <c r="I134" s="37">
        <f t="shared" si="17"/>
        <v>107</v>
      </c>
      <c r="J134" s="38">
        <f t="shared" si="12"/>
        <v>46223</v>
      </c>
      <c r="K134" s="53">
        <f t="shared" si="13"/>
        <v>46254</v>
      </c>
      <c r="L134" s="39">
        <f t="shared" si="11"/>
        <v>0</v>
      </c>
      <c r="M134" s="40">
        <f t="shared" si="9"/>
        <v>0</v>
      </c>
      <c r="N134" s="40">
        <f t="shared" si="14"/>
        <v>0</v>
      </c>
      <c r="O134" s="40">
        <f t="shared" si="15"/>
        <v>0</v>
      </c>
      <c r="P134" s="40">
        <f t="shared" si="16"/>
        <v>0</v>
      </c>
    </row>
    <row r="135" spans="8:16" ht="12.75" customHeight="1" x14ac:dyDescent="0.2">
      <c r="H135" s="52">
        <f t="shared" si="10"/>
        <v>9</v>
      </c>
      <c r="I135" s="37">
        <f t="shared" si="17"/>
        <v>108</v>
      </c>
      <c r="J135" s="38">
        <f t="shared" si="12"/>
        <v>46254</v>
      </c>
      <c r="K135" s="53">
        <f t="shared" si="13"/>
        <v>46285</v>
      </c>
      <c r="L135" s="39">
        <f t="shared" si="11"/>
        <v>0</v>
      </c>
      <c r="M135" s="40">
        <f t="shared" si="9"/>
        <v>0</v>
      </c>
      <c r="N135" s="40">
        <f t="shared" si="14"/>
        <v>0</v>
      </c>
      <c r="O135" s="40">
        <f t="shared" si="15"/>
        <v>0</v>
      </c>
      <c r="P135" s="40">
        <f t="shared" si="16"/>
        <v>0</v>
      </c>
    </row>
    <row r="136" spans="8:16" ht="12.75" customHeight="1" x14ac:dyDescent="0.2">
      <c r="H136" s="52">
        <f t="shared" si="10"/>
        <v>9.0833333333333339</v>
      </c>
      <c r="I136" s="37">
        <f t="shared" si="17"/>
        <v>109</v>
      </c>
      <c r="J136" s="38">
        <f t="shared" si="12"/>
        <v>46285</v>
      </c>
      <c r="K136" s="53">
        <f t="shared" si="13"/>
        <v>46315</v>
      </c>
      <c r="L136" s="39">
        <f t="shared" si="11"/>
        <v>0</v>
      </c>
      <c r="M136" s="40">
        <f t="shared" si="9"/>
        <v>0</v>
      </c>
      <c r="N136" s="40">
        <f t="shared" si="14"/>
        <v>0</v>
      </c>
      <c r="O136" s="40">
        <f t="shared" si="15"/>
        <v>0</v>
      </c>
      <c r="P136" s="40">
        <f t="shared" si="16"/>
        <v>0</v>
      </c>
    </row>
    <row r="137" spans="8:16" ht="12.75" customHeight="1" x14ac:dyDescent="0.2">
      <c r="H137" s="52">
        <f t="shared" si="10"/>
        <v>9.1666666666666661</v>
      </c>
      <c r="I137" s="37">
        <f t="shared" si="17"/>
        <v>110</v>
      </c>
      <c r="J137" s="38">
        <f t="shared" si="12"/>
        <v>46315</v>
      </c>
      <c r="K137" s="53">
        <f t="shared" si="13"/>
        <v>46346</v>
      </c>
      <c r="L137" s="39">
        <f t="shared" si="11"/>
        <v>0</v>
      </c>
      <c r="M137" s="40">
        <f t="shared" si="9"/>
        <v>0</v>
      </c>
      <c r="N137" s="40">
        <f t="shared" si="14"/>
        <v>0</v>
      </c>
      <c r="O137" s="40">
        <f t="shared" si="15"/>
        <v>0</v>
      </c>
      <c r="P137" s="40">
        <f t="shared" si="16"/>
        <v>0</v>
      </c>
    </row>
    <row r="138" spans="8:16" ht="12.75" customHeight="1" x14ac:dyDescent="0.2">
      <c r="H138" s="52">
        <f t="shared" si="10"/>
        <v>9.25</v>
      </c>
      <c r="I138" s="37">
        <f t="shared" si="17"/>
        <v>111</v>
      </c>
      <c r="J138" s="38">
        <f t="shared" si="12"/>
        <v>46346</v>
      </c>
      <c r="K138" s="53">
        <f t="shared" si="13"/>
        <v>46376</v>
      </c>
      <c r="L138" s="39">
        <f t="shared" si="11"/>
        <v>0</v>
      </c>
      <c r="M138" s="40">
        <f t="shared" si="9"/>
        <v>0</v>
      </c>
      <c r="N138" s="40">
        <f t="shared" si="14"/>
        <v>0</v>
      </c>
      <c r="O138" s="40">
        <f t="shared" si="15"/>
        <v>0</v>
      </c>
      <c r="P138" s="40">
        <f t="shared" si="16"/>
        <v>0</v>
      </c>
    </row>
    <row r="139" spans="8:16" ht="12.75" customHeight="1" x14ac:dyDescent="0.2">
      <c r="H139" s="52">
        <f t="shared" si="10"/>
        <v>9.3333333333333339</v>
      </c>
      <c r="I139" s="37">
        <f t="shared" si="17"/>
        <v>112</v>
      </c>
      <c r="J139" s="38">
        <f t="shared" si="12"/>
        <v>46376</v>
      </c>
      <c r="K139" s="53">
        <f t="shared" si="13"/>
        <v>46407</v>
      </c>
      <c r="L139" s="39">
        <f t="shared" si="11"/>
        <v>0</v>
      </c>
      <c r="M139" s="40">
        <f t="shared" si="9"/>
        <v>0</v>
      </c>
      <c r="N139" s="40">
        <f t="shared" si="14"/>
        <v>0</v>
      </c>
      <c r="O139" s="40">
        <f t="shared" si="15"/>
        <v>0</v>
      </c>
      <c r="P139" s="40">
        <f t="shared" si="16"/>
        <v>0</v>
      </c>
    </row>
    <row r="140" spans="8:16" ht="12.75" customHeight="1" x14ac:dyDescent="0.2">
      <c r="H140" s="52">
        <f t="shared" si="10"/>
        <v>9.4166666666666661</v>
      </c>
      <c r="I140" s="37">
        <f t="shared" si="17"/>
        <v>113</v>
      </c>
      <c r="J140" s="38">
        <f t="shared" si="12"/>
        <v>46407</v>
      </c>
      <c r="K140" s="53">
        <f t="shared" si="13"/>
        <v>46438</v>
      </c>
      <c r="L140" s="39">
        <f t="shared" si="11"/>
        <v>0</v>
      </c>
      <c r="M140" s="40">
        <f t="shared" si="9"/>
        <v>0</v>
      </c>
      <c r="N140" s="40">
        <f t="shared" si="14"/>
        <v>0</v>
      </c>
      <c r="O140" s="40">
        <f t="shared" si="15"/>
        <v>0</v>
      </c>
      <c r="P140" s="40">
        <f t="shared" si="16"/>
        <v>0</v>
      </c>
    </row>
    <row r="141" spans="8:16" ht="12.75" customHeight="1" x14ac:dyDescent="0.2">
      <c r="H141" s="52">
        <f t="shared" si="10"/>
        <v>9.5</v>
      </c>
      <c r="I141" s="37">
        <f t="shared" si="17"/>
        <v>114</v>
      </c>
      <c r="J141" s="38">
        <f t="shared" si="12"/>
        <v>46438</v>
      </c>
      <c r="K141" s="53">
        <f t="shared" si="13"/>
        <v>46466</v>
      </c>
      <c r="L141" s="39">
        <f t="shared" si="11"/>
        <v>0</v>
      </c>
      <c r="M141" s="40">
        <f t="shared" si="9"/>
        <v>0</v>
      </c>
      <c r="N141" s="40">
        <f t="shared" si="14"/>
        <v>0</v>
      </c>
      <c r="O141" s="40">
        <f t="shared" si="15"/>
        <v>0</v>
      </c>
      <c r="P141" s="40">
        <f t="shared" si="16"/>
        <v>0</v>
      </c>
    </row>
    <row r="142" spans="8:16" ht="12.75" customHeight="1" x14ac:dyDescent="0.2">
      <c r="H142" s="52">
        <f t="shared" si="10"/>
        <v>9.5833333333333339</v>
      </c>
      <c r="I142" s="37">
        <f t="shared" si="17"/>
        <v>115</v>
      </c>
      <c r="J142" s="38">
        <f t="shared" si="12"/>
        <v>46466</v>
      </c>
      <c r="K142" s="53">
        <f t="shared" si="13"/>
        <v>46497</v>
      </c>
      <c r="L142" s="39">
        <f t="shared" si="11"/>
        <v>0</v>
      </c>
      <c r="M142" s="40">
        <f t="shared" si="9"/>
        <v>0</v>
      </c>
      <c r="N142" s="40">
        <f t="shared" si="14"/>
        <v>0</v>
      </c>
      <c r="O142" s="40">
        <f t="shared" si="15"/>
        <v>0</v>
      </c>
      <c r="P142" s="40">
        <f t="shared" si="16"/>
        <v>0</v>
      </c>
    </row>
    <row r="143" spans="8:16" ht="12.75" customHeight="1" x14ac:dyDescent="0.2">
      <c r="H143" s="52">
        <f t="shared" si="10"/>
        <v>9.6666666666666661</v>
      </c>
      <c r="I143" s="37">
        <f t="shared" si="17"/>
        <v>116</v>
      </c>
      <c r="J143" s="38">
        <f t="shared" si="12"/>
        <v>46497</v>
      </c>
      <c r="K143" s="53">
        <f t="shared" si="13"/>
        <v>46527</v>
      </c>
      <c r="L143" s="39">
        <f t="shared" si="11"/>
        <v>0</v>
      </c>
      <c r="M143" s="40">
        <f t="shared" si="9"/>
        <v>0</v>
      </c>
      <c r="N143" s="40">
        <f t="shared" si="14"/>
        <v>0</v>
      </c>
      <c r="O143" s="40">
        <f t="shared" si="15"/>
        <v>0</v>
      </c>
      <c r="P143" s="40">
        <f t="shared" si="16"/>
        <v>0</v>
      </c>
    </row>
    <row r="144" spans="8:16" ht="12.75" customHeight="1" x14ac:dyDescent="0.2">
      <c r="H144" s="52">
        <f t="shared" si="10"/>
        <v>9.75</v>
      </c>
      <c r="I144" s="37">
        <f t="shared" si="17"/>
        <v>117</v>
      </c>
      <c r="J144" s="38">
        <f t="shared" si="12"/>
        <v>46527</v>
      </c>
      <c r="K144" s="53">
        <f t="shared" si="13"/>
        <v>46558</v>
      </c>
      <c r="L144" s="39">
        <f t="shared" si="11"/>
        <v>0</v>
      </c>
      <c r="M144" s="40">
        <f t="shared" si="9"/>
        <v>0</v>
      </c>
      <c r="N144" s="40">
        <f t="shared" si="14"/>
        <v>0</v>
      </c>
      <c r="O144" s="40">
        <f t="shared" si="15"/>
        <v>0</v>
      </c>
      <c r="P144" s="40">
        <f t="shared" si="16"/>
        <v>0</v>
      </c>
    </row>
    <row r="145" spans="8:16" ht="12.75" customHeight="1" x14ac:dyDescent="0.2">
      <c r="H145" s="52">
        <f t="shared" si="10"/>
        <v>9.8333333333333339</v>
      </c>
      <c r="I145" s="37">
        <f t="shared" si="17"/>
        <v>118</v>
      </c>
      <c r="J145" s="38">
        <f t="shared" si="12"/>
        <v>46558</v>
      </c>
      <c r="K145" s="53">
        <f t="shared" si="13"/>
        <v>46588</v>
      </c>
      <c r="L145" s="39">
        <f t="shared" si="11"/>
        <v>0</v>
      </c>
      <c r="M145" s="40">
        <f t="shared" si="9"/>
        <v>0</v>
      </c>
      <c r="N145" s="40">
        <f t="shared" si="14"/>
        <v>0</v>
      </c>
      <c r="O145" s="40">
        <f t="shared" si="15"/>
        <v>0</v>
      </c>
      <c r="P145" s="40">
        <f t="shared" si="16"/>
        <v>0</v>
      </c>
    </row>
    <row r="146" spans="8:16" ht="12.75" customHeight="1" x14ac:dyDescent="0.2">
      <c r="H146" s="52">
        <f t="shared" si="10"/>
        <v>9.9166666666666661</v>
      </c>
      <c r="I146" s="37">
        <f t="shared" si="17"/>
        <v>119</v>
      </c>
      <c r="J146" s="38">
        <f t="shared" si="12"/>
        <v>46588</v>
      </c>
      <c r="K146" s="53">
        <f t="shared" si="13"/>
        <v>46619</v>
      </c>
      <c r="L146" s="39">
        <f t="shared" si="11"/>
        <v>0</v>
      </c>
      <c r="M146" s="40">
        <f t="shared" si="9"/>
        <v>0</v>
      </c>
      <c r="N146" s="40">
        <f t="shared" si="14"/>
        <v>0</v>
      </c>
      <c r="O146" s="40">
        <f t="shared" si="15"/>
        <v>0</v>
      </c>
      <c r="P146" s="40">
        <f t="shared" si="16"/>
        <v>0</v>
      </c>
    </row>
    <row r="147" spans="8:16" ht="12.75" customHeight="1" x14ac:dyDescent="0.2">
      <c r="H147" s="52">
        <f t="shared" si="10"/>
        <v>10</v>
      </c>
      <c r="I147" s="37">
        <f t="shared" si="17"/>
        <v>120</v>
      </c>
      <c r="J147" s="38">
        <f t="shared" si="12"/>
        <v>46619</v>
      </c>
      <c r="K147" s="53">
        <f t="shared" si="13"/>
        <v>46650</v>
      </c>
      <c r="L147" s="39">
        <f t="shared" si="11"/>
        <v>0</v>
      </c>
      <c r="M147" s="40">
        <f t="shared" si="9"/>
        <v>0</v>
      </c>
      <c r="N147" s="40">
        <f t="shared" si="14"/>
        <v>0</v>
      </c>
      <c r="O147" s="40">
        <f t="shared" si="15"/>
        <v>0</v>
      </c>
      <c r="P147" s="40">
        <f t="shared" si="16"/>
        <v>0</v>
      </c>
    </row>
    <row r="148" spans="8:16" ht="12.75" customHeight="1" x14ac:dyDescent="0.2">
      <c r="H148" s="52">
        <f t="shared" si="10"/>
        <v>10.083333333333334</v>
      </c>
      <c r="I148" s="37">
        <f t="shared" si="17"/>
        <v>121</v>
      </c>
      <c r="J148" s="38">
        <f t="shared" si="12"/>
        <v>46650</v>
      </c>
      <c r="K148" s="53">
        <f t="shared" si="13"/>
        <v>46680</v>
      </c>
      <c r="L148" s="39">
        <f t="shared" si="11"/>
        <v>0</v>
      </c>
      <c r="M148" s="40">
        <f t="shared" si="9"/>
        <v>0</v>
      </c>
      <c r="N148" s="40">
        <f t="shared" si="14"/>
        <v>0</v>
      </c>
      <c r="O148" s="40">
        <f t="shared" si="15"/>
        <v>0</v>
      </c>
      <c r="P148" s="40">
        <f t="shared" si="16"/>
        <v>0</v>
      </c>
    </row>
    <row r="149" spans="8:16" ht="12.75" customHeight="1" x14ac:dyDescent="0.2">
      <c r="H149" s="52">
        <f t="shared" si="10"/>
        <v>10.166666666666666</v>
      </c>
      <c r="I149" s="37">
        <f t="shared" si="17"/>
        <v>122</v>
      </c>
      <c r="J149" s="38">
        <f t="shared" si="12"/>
        <v>46680</v>
      </c>
      <c r="K149" s="53">
        <f t="shared" si="13"/>
        <v>46711</v>
      </c>
      <c r="L149" s="39">
        <f t="shared" si="11"/>
        <v>0</v>
      </c>
      <c r="M149" s="40">
        <f t="shared" si="9"/>
        <v>0</v>
      </c>
      <c r="N149" s="40">
        <f t="shared" si="14"/>
        <v>0</v>
      </c>
      <c r="O149" s="40">
        <f t="shared" si="15"/>
        <v>0</v>
      </c>
      <c r="P149" s="40">
        <f t="shared" si="16"/>
        <v>0</v>
      </c>
    </row>
    <row r="150" spans="8:16" ht="12.75" customHeight="1" x14ac:dyDescent="0.2">
      <c r="H150" s="52">
        <f t="shared" si="10"/>
        <v>10.25</v>
      </c>
      <c r="I150" s="37">
        <f t="shared" si="17"/>
        <v>123</v>
      </c>
      <c r="J150" s="38">
        <f t="shared" si="12"/>
        <v>46711</v>
      </c>
      <c r="K150" s="53">
        <f t="shared" si="13"/>
        <v>46741</v>
      </c>
      <c r="L150" s="39">
        <f t="shared" si="11"/>
        <v>0</v>
      </c>
      <c r="M150" s="40">
        <f t="shared" si="9"/>
        <v>0</v>
      </c>
      <c r="N150" s="40">
        <f t="shared" si="14"/>
        <v>0</v>
      </c>
      <c r="O150" s="40">
        <f t="shared" si="15"/>
        <v>0</v>
      </c>
      <c r="P150" s="40">
        <f t="shared" si="16"/>
        <v>0</v>
      </c>
    </row>
    <row r="151" spans="8:16" ht="12.75" customHeight="1" x14ac:dyDescent="0.2">
      <c r="H151" s="52">
        <f t="shared" si="10"/>
        <v>10.333333333333334</v>
      </c>
      <c r="I151" s="37">
        <f t="shared" si="17"/>
        <v>124</v>
      </c>
      <c r="J151" s="38">
        <f t="shared" si="12"/>
        <v>46741</v>
      </c>
      <c r="K151" s="53">
        <f t="shared" si="13"/>
        <v>46772</v>
      </c>
      <c r="L151" s="39">
        <f t="shared" si="11"/>
        <v>0</v>
      </c>
      <c r="M151" s="40">
        <f t="shared" si="9"/>
        <v>0</v>
      </c>
      <c r="N151" s="40">
        <f t="shared" si="14"/>
        <v>0</v>
      </c>
      <c r="O151" s="40">
        <f t="shared" si="15"/>
        <v>0</v>
      </c>
      <c r="P151" s="40">
        <f t="shared" si="16"/>
        <v>0</v>
      </c>
    </row>
    <row r="152" spans="8:16" ht="12.75" customHeight="1" x14ac:dyDescent="0.2">
      <c r="H152" s="52">
        <f t="shared" si="10"/>
        <v>10.416666666666666</v>
      </c>
      <c r="I152" s="37">
        <f t="shared" si="17"/>
        <v>125</v>
      </c>
      <c r="J152" s="38">
        <f t="shared" si="12"/>
        <v>46772</v>
      </c>
      <c r="K152" s="53">
        <f t="shared" si="13"/>
        <v>46803</v>
      </c>
      <c r="L152" s="39">
        <f t="shared" si="11"/>
        <v>0</v>
      </c>
      <c r="M152" s="40">
        <f t="shared" ref="M152:M215" si="18">IF(I152&lt;&gt;"",P151,"")</f>
        <v>0</v>
      </c>
      <c r="N152" s="40">
        <f t="shared" si="14"/>
        <v>0</v>
      </c>
      <c r="O152" s="40">
        <f t="shared" si="15"/>
        <v>0</v>
      </c>
      <c r="P152" s="40">
        <f t="shared" si="16"/>
        <v>0</v>
      </c>
    </row>
    <row r="153" spans="8:16" ht="12.75" customHeight="1" x14ac:dyDescent="0.2">
      <c r="H153" s="52">
        <f t="shared" si="10"/>
        <v>10.5</v>
      </c>
      <c r="I153" s="37">
        <f t="shared" si="17"/>
        <v>126</v>
      </c>
      <c r="J153" s="38">
        <f t="shared" si="12"/>
        <v>46803</v>
      </c>
      <c r="K153" s="53">
        <f t="shared" si="13"/>
        <v>46832</v>
      </c>
      <c r="L153" s="39">
        <f t="shared" si="11"/>
        <v>0</v>
      </c>
      <c r="M153" s="40">
        <f t="shared" si="18"/>
        <v>0</v>
      </c>
      <c r="N153" s="40">
        <f t="shared" si="14"/>
        <v>0</v>
      </c>
      <c r="O153" s="40">
        <f t="shared" si="15"/>
        <v>0</v>
      </c>
      <c r="P153" s="40">
        <f t="shared" si="16"/>
        <v>0</v>
      </c>
    </row>
    <row r="154" spans="8:16" ht="12.75" customHeight="1" x14ac:dyDescent="0.2">
      <c r="H154" s="52">
        <f t="shared" si="10"/>
        <v>10.583333333333334</v>
      </c>
      <c r="I154" s="37">
        <f t="shared" si="17"/>
        <v>127</v>
      </c>
      <c r="J154" s="38">
        <f t="shared" si="12"/>
        <v>46832</v>
      </c>
      <c r="K154" s="53">
        <f t="shared" si="13"/>
        <v>46863</v>
      </c>
      <c r="L154" s="39">
        <f t="shared" si="11"/>
        <v>0</v>
      </c>
      <c r="M154" s="40">
        <f t="shared" si="18"/>
        <v>0</v>
      </c>
      <c r="N154" s="40">
        <f t="shared" si="14"/>
        <v>0</v>
      </c>
      <c r="O154" s="40">
        <f t="shared" si="15"/>
        <v>0</v>
      </c>
      <c r="P154" s="40">
        <f t="shared" si="16"/>
        <v>0</v>
      </c>
    </row>
    <row r="155" spans="8:16" ht="12.75" customHeight="1" x14ac:dyDescent="0.2">
      <c r="H155" s="52">
        <f t="shared" si="10"/>
        <v>10.666666666666666</v>
      </c>
      <c r="I155" s="37">
        <f t="shared" si="17"/>
        <v>128</v>
      </c>
      <c r="J155" s="38">
        <f t="shared" si="12"/>
        <v>46863</v>
      </c>
      <c r="K155" s="53">
        <f t="shared" si="13"/>
        <v>46893</v>
      </c>
      <c r="L155" s="39">
        <f t="shared" si="11"/>
        <v>0</v>
      </c>
      <c r="M155" s="40">
        <f t="shared" si="18"/>
        <v>0</v>
      </c>
      <c r="N155" s="40">
        <f t="shared" si="14"/>
        <v>0</v>
      </c>
      <c r="O155" s="40">
        <f t="shared" si="15"/>
        <v>0</v>
      </c>
      <c r="P155" s="40">
        <f t="shared" si="16"/>
        <v>0</v>
      </c>
    </row>
    <row r="156" spans="8:16" ht="12.75" customHeight="1" x14ac:dyDescent="0.2">
      <c r="H156" s="52">
        <f t="shared" ref="H156:H219" si="19">I156/12</f>
        <v>10.75</v>
      </c>
      <c r="I156" s="37">
        <f t="shared" si="17"/>
        <v>129</v>
      </c>
      <c r="J156" s="38">
        <f t="shared" si="12"/>
        <v>46893</v>
      </c>
      <c r="K156" s="53">
        <f t="shared" si="13"/>
        <v>46924</v>
      </c>
      <c r="L156" s="39">
        <f t="shared" ref="L156:L219" si="20">IF(M156&lt;=L155,M156+N156,IF($L$10="Montant",VLOOKUP(M156,$L$13:$M$21,2),IF($L$10="Pourcentage du solde",IF(M156*$P$12&lt;=$P$13,$P$13,M156*$P$12),IF(M156&lt;=$P$18*$P$17,M156+N156,$P$17*$P$18))))</f>
        <v>0</v>
      </c>
      <c r="M156" s="40">
        <f t="shared" si="18"/>
        <v>0</v>
      </c>
      <c r="N156" s="40">
        <f t="shared" si="14"/>
        <v>0</v>
      </c>
      <c r="O156" s="40">
        <f t="shared" si="15"/>
        <v>0</v>
      </c>
      <c r="P156" s="40">
        <f t="shared" si="16"/>
        <v>0</v>
      </c>
    </row>
    <row r="157" spans="8:16" ht="12.75" customHeight="1" x14ac:dyDescent="0.2">
      <c r="H157" s="52">
        <f t="shared" si="19"/>
        <v>10.833333333333334</v>
      </c>
      <c r="I157" s="37">
        <f t="shared" si="17"/>
        <v>130</v>
      </c>
      <c r="J157" s="38">
        <f t="shared" ref="J157:J220" si="21">IF(I157="","",EDATE($J$28,I156))</f>
        <v>46924</v>
      </c>
      <c r="K157" s="53">
        <f t="shared" ref="K157:K220" si="22">IF(J158="",0,J158)</f>
        <v>46954</v>
      </c>
      <c r="L157" s="39">
        <f t="shared" si="20"/>
        <v>0</v>
      </c>
      <c r="M157" s="40">
        <f t="shared" si="18"/>
        <v>0</v>
      </c>
      <c r="N157" s="40">
        <f t="shared" ref="N157:N220" si="23">IF(I157&lt;&gt;"",$N$24*M157,"")</f>
        <v>0</v>
      </c>
      <c r="O157" s="40">
        <f t="shared" ref="O157:O220" si="24">IF(I157&lt;&gt;"",L157-N157,"")</f>
        <v>0</v>
      </c>
      <c r="P157" s="40">
        <f t="shared" ref="P157:P220" si="25">IF(I157&lt;&gt;"",M157-O157,"")</f>
        <v>0</v>
      </c>
    </row>
    <row r="158" spans="8:16" ht="12.75" customHeight="1" x14ac:dyDescent="0.2">
      <c r="H158" s="52">
        <f t="shared" si="19"/>
        <v>10.916666666666666</v>
      </c>
      <c r="I158" s="37">
        <f t="shared" ref="I158:I221" si="26">I157+1</f>
        <v>131</v>
      </c>
      <c r="J158" s="38">
        <f t="shared" si="21"/>
        <v>46954</v>
      </c>
      <c r="K158" s="53">
        <f t="shared" si="22"/>
        <v>46985</v>
      </c>
      <c r="L158" s="39">
        <f t="shared" si="20"/>
        <v>0</v>
      </c>
      <c r="M158" s="40">
        <f t="shared" si="18"/>
        <v>0</v>
      </c>
      <c r="N158" s="40">
        <f t="shared" si="23"/>
        <v>0</v>
      </c>
      <c r="O158" s="40">
        <f t="shared" si="24"/>
        <v>0</v>
      </c>
      <c r="P158" s="40">
        <f t="shared" si="25"/>
        <v>0</v>
      </c>
    </row>
    <row r="159" spans="8:16" ht="12.75" customHeight="1" x14ac:dyDescent="0.2">
      <c r="H159" s="52">
        <f t="shared" si="19"/>
        <v>11</v>
      </c>
      <c r="I159" s="37">
        <f t="shared" si="26"/>
        <v>132</v>
      </c>
      <c r="J159" s="38">
        <f t="shared" si="21"/>
        <v>46985</v>
      </c>
      <c r="K159" s="53">
        <f t="shared" si="22"/>
        <v>47016</v>
      </c>
      <c r="L159" s="39">
        <f t="shared" si="20"/>
        <v>0</v>
      </c>
      <c r="M159" s="40">
        <f t="shared" si="18"/>
        <v>0</v>
      </c>
      <c r="N159" s="40">
        <f t="shared" si="23"/>
        <v>0</v>
      </c>
      <c r="O159" s="40">
        <f t="shared" si="24"/>
        <v>0</v>
      </c>
      <c r="P159" s="40">
        <f t="shared" si="25"/>
        <v>0</v>
      </c>
    </row>
    <row r="160" spans="8:16" ht="12.75" customHeight="1" x14ac:dyDescent="0.2">
      <c r="H160" s="52">
        <f t="shared" si="19"/>
        <v>11.083333333333334</v>
      </c>
      <c r="I160" s="37">
        <f t="shared" si="26"/>
        <v>133</v>
      </c>
      <c r="J160" s="38">
        <f t="shared" si="21"/>
        <v>47016</v>
      </c>
      <c r="K160" s="53">
        <f t="shared" si="22"/>
        <v>47046</v>
      </c>
      <c r="L160" s="39">
        <f t="shared" si="20"/>
        <v>0</v>
      </c>
      <c r="M160" s="40">
        <f t="shared" si="18"/>
        <v>0</v>
      </c>
      <c r="N160" s="40">
        <f t="shared" si="23"/>
        <v>0</v>
      </c>
      <c r="O160" s="40">
        <f t="shared" si="24"/>
        <v>0</v>
      </c>
      <c r="P160" s="40">
        <f t="shared" si="25"/>
        <v>0</v>
      </c>
    </row>
    <row r="161" spans="8:16" ht="12.75" customHeight="1" x14ac:dyDescent="0.2">
      <c r="H161" s="52">
        <f t="shared" si="19"/>
        <v>11.166666666666666</v>
      </c>
      <c r="I161" s="37">
        <f t="shared" si="26"/>
        <v>134</v>
      </c>
      <c r="J161" s="38">
        <f t="shared" si="21"/>
        <v>47046</v>
      </c>
      <c r="K161" s="53">
        <f t="shared" si="22"/>
        <v>47077</v>
      </c>
      <c r="L161" s="39">
        <f t="shared" si="20"/>
        <v>0</v>
      </c>
      <c r="M161" s="40">
        <f t="shared" si="18"/>
        <v>0</v>
      </c>
      <c r="N161" s="40">
        <f t="shared" si="23"/>
        <v>0</v>
      </c>
      <c r="O161" s="40">
        <f t="shared" si="24"/>
        <v>0</v>
      </c>
      <c r="P161" s="40">
        <f t="shared" si="25"/>
        <v>0</v>
      </c>
    </row>
    <row r="162" spans="8:16" ht="12.75" customHeight="1" x14ac:dyDescent="0.2">
      <c r="H162" s="52">
        <f t="shared" si="19"/>
        <v>11.25</v>
      </c>
      <c r="I162" s="37">
        <f t="shared" si="26"/>
        <v>135</v>
      </c>
      <c r="J162" s="38">
        <f t="shared" si="21"/>
        <v>47077</v>
      </c>
      <c r="K162" s="53">
        <f t="shared" si="22"/>
        <v>47107</v>
      </c>
      <c r="L162" s="39">
        <f t="shared" si="20"/>
        <v>0</v>
      </c>
      <c r="M162" s="40">
        <f t="shared" si="18"/>
        <v>0</v>
      </c>
      <c r="N162" s="40">
        <f t="shared" si="23"/>
        <v>0</v>
      </c>
      <c r="O162" s="40">
        <f t="shared" si="24"/>
        <v>0</v>
      </c>
      <c r="P162" s="40">
        <f t="shared" si="25"/>
        <v>0</v>
      </c>
    </row>
    <row r="163" spans="8:16" ht="12.75" customHeight="1" x14ac:dyDescent="0.2">
      <c r="H163" s="52">
        <f t="shared" si="19"/>
        <v>11.333333333333334</v>
      </c>
      <c r="I163" s="37">
        <f t="shared" si="26"/>
        <v>136</v>
      </c>
      <c r="J163" s="38">
        <f t="shared" si="21"/>
        <v>47107</v>
      </c>
      <c r="K163" s="53">
        <f t="shared" si="22"/>
        <v>47138</v>
      </c>
      <c r="L163" s="39">
        <f t="shared" si="20"/>
        <v>0</v>
      </c>
      <c r="M163" s="40">
        <f t="shared" si="18"/>
        <v>0</v>
      </c>
      <c r="N163" s="40">
        <f t="shared" si="23"/>
        <v>0</v>
      </c>
      <c r="O163" s="40">
        <f t="shared" si="24"/>
        <v>0</v>
      </c>
      <c r="P163" s="40">
        <f t="shared" si="25"/>
        <v>0</v>
      </c>
    </row>
    <row r="164" spans="8:16" ht="12.75" customHeight="1" x14ac:dyDescent="0.2">
      <c r="H164" s="52">
        <f t="shared" si="19"/>
        <v>11.416666666666666</v>
      </c>
      <c r="I164" s="37">
        <f t="shared" si="26"/>
        <v>137</v>
      </c>
      <c r="J164" s="38">
        <f t="shared" si="21"/>
        <v>47138</v>
      </c>
      <c r="K164" s="53">
        <f t="shared" si="22"/>
        <v>47169</v>
      </c>
      <c r="L164" s="39">
        <f t="shared" si="20"/>
        <v>0</v>
      </c>
      <c r="M164" s="40">
        <f t="shared" si="18"/>
        <v>0</v>
      </c>
      <c r="N164" s="40">
        <f t="shared" si="23"/>
        <v>0</v>
      </c>
      <c r="O164" s="40">
        <f t="shared" si="24"/>
        <v>0</v>
      </c>
      <c r="P164" s="40">
        <f t="shared" si="25"/>
        <v>0</v>
      </c>
    </row>
    <row r="165" spans="8:16" ht="12.75" customHeight="1" x14ac:dyDescent="0.2">
      <c r="H165" s="52">
        <f t="shared" si="19"/>
        <v>11.5</v>
      </c>
      <c r="I165" s="37">
        <f t="shared" si="26"/>
        <v>138</v>
      </c>
      <c r="J165" s="38">
        <f t="shared" si="21"/>
        <v>47169</v>
      </c>
      <c r="K165" s="53">
        <f t="shared" si="22"/>
        <v>47197</v>
      </c>
      <c r="L165" s="39">
        <f t="shared" si="20"/>
        <v>0</v>
      </c>
      <c r="M165" s="40">
        <f t="shared" si="18"/>
        <v>0</v>
      </c>
      <c r="N165" s="40">
        <f t="shared" si="23"/>
        <v>0</v>
      </c>
      <c r="O165" s="40">
        <f t="shared" si="24"/>
        <v>0</v>
      </c>
      <c r="P165" s="40">
        <f t="shared" si="25"/>
        <v>0</v>
      </c>
    </row>
    <row r="166" spans="8:16" ht="12.75" customHeight="1" x14ac:dyDescent="0.2">
      <c r="H166" s="52">
        <f t="shared" si="19"/>
        <v>11.583333333333334</v>
      </c>
      <c r="I166" s="37">
        <f t="shared" si="26"/>
        <v>139</v>
      </c>
      <c r="J166" s="38">
        <f t="shared" si="21"/>
        <v>47197</v>
      </c>
      <c r="K166" s="53">
        <f t="shared" si="22"/>
        <v>47228</v>
      </c>
      <c r="L166" s="39">
        <f t="shared" si="20"/>
        <v>0</v>
      </c>
      <c r="M166" s="40">
        <f t="shared" si="18"/>
        <v>0</v>
      </c>
      <c r="N166" s="40">
        <f t="shared" si="23"/>
        <v>0</v>
      </c>
      <c r="O166" s="40">
        <f t="shared" si="24"/>
        <v>0</v>
      </c>
      <c r="P166" s="40">
        <f t="shared" si="25"/>
        <v>0</v>
      </c>
    </row>
    <row r="167" spans="8:16" ht="12.75" customHeight="1" x14ac:dyDescent="0.2">
      <c r="H167" s="52">
        <f t="shared" si="19"/>
        <v>11.666666666666666</v>
      </c>
      <c r="I167" s="37">
        <f t="shared" si="26"/>
        <v>140</v>
      </c>
      <c r="J167" s="38">
        <f t="shared" si="21"/>
        <v>47228</v>
      </c>
      <c r="K167" s="53">
        <f t="shared" si="22"/>
        <v>47258</v>
      </c>
      <c r="L167" s="39">
        <f t="shared" si="20"/>
        <v>0</v>
      </c>
      <c r="M167" s="40">
        <f t="shared" si="18"/>
        <v>0</v>
      </c>
      <c r="N167" s="40">
        <f t="shared" si="23"/>
        <v>0</v>
      </c>
      <c r="O167" s="40">
        <f t="shared" si="24"/>
        <v>0</v>
      </c>
      <c r="P167" s="40">
        <f t="shared" si="25"/>
        <v>0</v>
      </c>
    </row>
    <row r="168" spans="8:16" ht="12.75" customHeight="1" x14ac:dyDescent="0.2">
      <c r="H168" s="52">
        <f t="shared" si="19"/>
        <v>11.75</v>
      </c>
      <c r="I168" s="37">
        <f t="shared" si="26"/>
        <v>141</v>
      </c>
      <c r="J168" s="38">
        <f t="shared" si="21"/>
        <v>47258</v>
      </c>
      <c r="K168" s="53">
        <f t="shared" si="22"/>
        <v>47289</v>
      </c>
      <c r="L168" s="39">
        <f t="shared" si="20"/>
        <v>0</v>
      </c>
      <c r="M168" s="40">
        <f t="shared" si="18"/>
        <v>0</v>
      </c>
      <c r="N168" s="40">
        <f t="shared" si="23"/>
        <v>0</v>
      </c>
      <c r="O168" s="40">
        <f t="shared" si="24"/>
        <v>0</v>
      </c>
      <c r="P168" s="40">
        <f t="shared" si="25"/>
        <v>0</v>
      </c>
    </row>
    <row r="169" spans="8:16" ht="12.75" customHeight="1" x14ac:dyDescent="0.2">
      <c r="H169" s="52">
        <f t="shared" si="19"/>
        <v>11.833333333333334</v>
      </c>
      <c r="I169" s="37">
        <f t="shared" si="26"/>
        <v>142</v>
      </c>
      <c r="J169" s="38">
        <f t="shared" si="21"/>
        <v>47289</v>
      </c>
      <c r="K169" s="53">
        <f t="shared" si="22"/>
        <v>47319</v>
      </c>
      <c r="L169" s="39">
        <f t="shared" si="20"/>
        <v>0</v>
      </c>
      <c r="M169" s="40">
        <f t="shared" si="18"/>
        <v>0</v>
      </c>
      <c r="N169" s="40">
        <f t="shared" si="23"/>
        <v>0</v>
      </c>
      <c r="O169" s="40">
        <f t="shared" si="24"/>
        <v>0</v>
      </c>
      <c r="P169" s="40">
        <f t="shared" si="25"/>
        <v>0</v>
      </c>
    </row>
    <row r="170" spans="8:16" ht="12.75" customHeight="1" x14ac:dyDescent="0.2">
      <c r="H170" s="52">
        <f t="shared" si="19"/>
        <v>11.916666666666666</v>
      </c>
      <c r="I170" s="37">
        <f t="shared" si="26"/>
        <v>143</v>
      </c>
      <c r="J170" s="38">
        <f t="shared" si="21"/>
        <v>47319</v>
      </c>
      <c r="K170" s="53">
        <f t="shared" si="22"/>
        <v>47350</v>
      </c>
      <c r="L170" s="39">
        <f t="shared" si="20"/>
        <v>0</v>
      </c>
      <c r="M170" s="40">
        <f t="shared" si="18"/>
        <v>0</v>
      </c>
      <c r="N170" s="40">
        <f t="shared" si="23"/>
        <v>0</v>
      </c>
      <c r="O170" s="40">
        <f t="shared" si="24"/>
        <v>0</v>
      </c>
      <c r="P170" s="40">
        <f t="shared" si="25"/>
        <v>0</v>
      </c>
    </row>
    <row r="171" spans="8:16" ht="12.75" customHeight="1" x14ac:dyDescent="0.2">
      <c r="H171" s="52">
        <f t="shared" si="19"/>
        <v>12</v>
      </c>
      <c r="I171" s="37">
        <f t="shared" si="26"/>
        <v>144</v>
      </c>
      <c r="J171" s="38">
        <f t="shared" si="21"/>
        <v>47350</v>
      </c>
      <c r="K171" s="53">
        <f t="shared" si="22"/>
        <v>47381</v>
      </c>
      <c r="L171" s="39">
        <f t="shared" si="20"/>
        <v>0</v>
      </c>
      <c r="M171" s="40">
        <f t="shared" si="18"/>
        <v>0</v>
      </c>
      <c r="N171" s="40">
        <f t="shared" si="23"/>
        <v>0</v>
      </c>
      <c r="O171" s="40">
        <f t="shared" si="24"/>
        <v>0</v>
      </c>
      <c r="P171" s="40">
        <f t="shared" si="25"/>
        <v>0</v>
      </c>
    </row>
    <row r="172" spans="8:16" ht="12.75" customHeight="1" x14ac:dyDescent="0.2">
      <c r="H172" s="52">
        <f t="shared" si="19"/>
        <v>12.083333333333334</v>
      </c>
      <c r="I172" s="37">
        <f t="shared" si="26"/>
        <v>145</v>
      </c>
      <c r="J172" s="38">
        <f t="shared" si="21"/>
        <v>47381</v>
      </c>
      <c r="K172" s="53">
        <f t="shared" si="22"/>
        <v>47411</v>
      </c>
      <c r="L172" s="39">
        <f t="shared" si="20"/>
        <v>0</v>
      </c>
      <c r="M172" s="40">
        <f t="shared" si="18"/>
        <v>0</v>
      </c>
      <c r="N172" s="40">
        <f t="shared" si="23"/>
        <v>0</v>
      </c>
      <c r="O172" s="40">
        <f t="shared" si="24"/>
        <v>0</v>
      </c>
      <c r="P172" s="40">
        <f t="shared" si="25"/>
        <v>0</v>
      </c>
    </row>
    <row r="173" spans="8:16" ht="12.75" customHeight="1" x14ac:dyDescent="0.2">
      <c r="H173" s="52">
        <f t="shared" si="19"/>
        <v>12.166666666666666</v>
      </c>
      <c r="I173" s="37">
        <f t="shared" si="26"/>
        <v>146</v>
      </c>
      <c r="J173" s="38">
        <f t="shared" si="21"/>
        <v>47411</v>
      </c>
      <c r="K173" s="53">
        <f t="shared" si="22"/>
        <v>47442</v>
      </c>
      <c r="L173" s="39">
        <f t="shared" si="20"/>
        <v>0</v>
      </c>
      <c r="M173" s="40">
        <f t="shared" si="18"/>
        <v>0</v>
      </c>
      <c r="N173" s="40">
        <f t="shared" si="23"/>
        <v>0</v>
      </c>
      <c r="O173" s="40">
        <f t="shared" si="24"/>
        <v>0</v>
      </c>
      <c r="P173" s="40">
        <f t="shared" si="25"/>
        <v>0</v>
      </c>
    </row>
    <row r="174" spans="8:16" ht="12.75" customHeight="1" x14ac:dyDescent="0.2">
      <c r="H174" s="52">
        <f t="shared" si="19"/>
        <v>12.25</v>
      </c>
      <c r="I174" s="37">
        <f t="shared" si="26"/>
        <v>147</v>
      </c>
      <c r="J174" s="38">
        <f t="shared" si="21"/>
        <v>47442</v>
      </c>
      <c r="K174" s="53">
        <f t="shared" si="22"/>
        <v>47472</v>
      </c>
      <c r="L174" s="39">
        <f t="shared" si="20"/>
        <v>0</v>
      </c>
      <c r="M174" s="40">
        <f t="shared" si="18"/>
        <v>0</v>
      </c>
      <c r="N174" s="40">
        <f t="shared" si="23"/>
        <v>0</v>
      </c>
      <c r="O174" s="40">
        <f t="shared" si="24"/>
        <v>0</v>
      </c>
      <c r="P174" s="40">
        <f t="shared" si="25"/>
        <v>0</v>
      </c>
    </row>
    <row r="175" spans="8:16" ht="12.75" customHeight="1" x14ac:dyDescent="0.2">
      <c r="H175" s="52">
        <f t="shared" si="19"/>
        <v>12.333333333333334</v>
      </c>
      <c r="I175" s="37">
        <f t="shared" si="26"/>
        <v>148</v>
      </c>
      <c r="J175" s="38">
        <f t="shared" si="21"/>
        <v>47472</v>
      </c>
      <c r="K175" s="53">
        <f t="shared" si="22"/>
        <v>47503</v>
      </c>
      <c r="L175" s="39">
        <f t="shared" si="20"/>
        <v>0</v>
      </c>
      <c r="M175" s="40">
        <f t="shared" si="18"/>
        <v>0</v>
      </c>
      <c r="N175" s="40">
        <f t="shared" si="23"/>
        <v>0</v>
      </c>
      <c r="O175" s="40">
        <f t="shared" si="24"/>
        <v>0</v>
      </c>
      <c r="P175" s="40">
        <f t="shared" si="25"/>
        <v>0</v>
      </c>
    </row>
    <row r="176" spans="8:16" ht="12.75" customHeight="1" x14ac:dyDescent="0.2">
      <c r="H176" s="52">
        <f t="shared" si="19"/>
        <v>12.416666666666666</v>
      </c>
      <c r="I176" s="37">
        <f t="shared" si="26"/>
        <v>149</v>
      </c>
      <c r="J176" s="38">
        <f t="shared" si="21"/>
        <v>47503</v>
      </c>
      <c r="K176" s="53">
        <f t="shared" si="22"/>
        <v>47534</v>
      </c>
      <c r="L176" s="39">
        <f t="shared" si="20"/>
        <v>0</v>
      </c>
      <c r="M176" s="40">
        <f t="shared" si="18"/>
        <v>0</v>
      </c>
      <c r="N176" s="40">
        <f t="shared" si="23"/>
        <v>0</v>
      </c>
      <c r="O176" s="40">
        <f t="shared" si="24"/>
        <v>0</v>
      </c>
      <c r="P176" s="40">
        <f t="shared" si="25"/>
        <v>0</v>
      </c>
    </row>
    <row r="177" spans="8:16" ht="12.75" customHeight="1" x14ac:dyDescent="0.2">
      <c r="H177" s="52">
        <f t="shared" si="19"/>
        <v>12.5</v>
      </c>
      <c r="I177" s="37">
        <f t="shared" si="26"/>
        <v>150</v>
      </c>
      <c r="J177" s="38">
        <f t="shared" si="21"/>
        <v>47534</v>
      </c>
      <c r="K177" s="53">
        <f t="shared" si="22"/>
        <v>47562</v>
      </c>
      <c r="L177" s="39">
        <f t="shared" si="20"/>
        <v>0</v>
      </c>
      <c r="M177" s="40">
        <f t="shared" si="18"/>
        <v>0</v>
      </c>
      <c r="N177" s="40">
        <f t="shared" si="23"/>
        <v>0</v>
      </c>
      <c r="O177" s="40">
        <f t="shared" si="24"/>
        <v>0</v>
      </c>
      <c r="P177" s="40">
        <f t="shared" si="25"/>
        <v>0</v>
      </c>
    </row>
    <row r="178" spans="8:16" ht="12.75" customHeight="1" x14ac:dyDescent="0.2">
      <c r="H178" s="52">
        <f t="shared" si="19"/>
        <v>12.583333333333334</v>
      </c>
      <c r="I178" s="37">
        <f t="shared" si="26"/>
        <v>151</v>
      </c>
      <c r="J178" s="38">
        <f t="shared" si="21"/>
        <v>47562</v>
      </c>
      <c r="K178" s="53">
        <f t="shared" si="22"/>
        <v>47593</v>
      </c>
      <c r="L178" s="39">
        <f t="shared" si="20"/>
        <v>0</v>
      </c>
      <c r="M178" s="40">
        <f t="shared" si="18"/>
        <v>0</v>
      </c>
      <c r="N178" s="40">
        <f t="shared" si="23"/>
        <v>0</v>
      </c>
      <c r="O178" s="40">
        <f t="shared" si="24"/>
        <v>0</v>
      </c>
      <c r="P178" s="40">
        <f t="shared" si="25"/>
        <v>0</v>
      </c>
    </row>
    <row r="179" spans="8:16" ht="12.75" customHeight="1" x14ac:dyDescent="0.2">
      <c r="H179" s="52">
        <f t="shared" si="19"/>
        <v>12.666666666666666</v>
      </c>
      <c r="I179" s="37">
        <f t="shared" si="26"/>
        <v>152</v>
      </c>
      <c r="J179" s="38">
        <f t="shared" si="21"/>
        <v>47593</v>
      </c>
      <c r="K179" s="53">
        <f t="shared" si="22"/>
        <v>47623</v>
      </c>
      <c r="L179" s="39">
        <f t="shared" si="20"/>
        <v>0</v>
      </c>
      <c r="M179" s="40">
        <f t="shared" si="18"/>
        <v>0</v>
      </c>
      <c r="N179" s="40">
        <f t="shared" si="23"/>
        <v>0</v>
      </c>
      <c r="O179" s="40">
        <f t="shared" si="24"/>
        <v>0</v>
      </c>
      <c r="P179" s="40">
        <f t="shared" si="25"/>
        <v>0</v>
      </c>
    </row>
    <row r="180" spans="8:16" ht="12.75" customHeight="1" x14ac:dyDescent="0.2">
      <c r="H180" s="52">
        <f t="shared" si="19"/>
        <v>12.75</v>
      </c>
      <c r="I180" s="37">
        <f t="shared" si="26"/>
        <v>153</v>
      </c>
      <c r="J180" s="38">
        <f t="shared" si="21"/>
        <v>47623</v>
      </c>
      <c r="K180" s="53">
        <f t="shared" si="22"/>
        <v>47654</v>
      </c>
      <c r="L180" s="39">
        <f t="shared" si="20"/>
        <v>0</v>
      </c>
      <c r="M180" s="40">
        <f t="shared" si="18"/>
        <v>0</v>
      </c>
      <c r="N180" s="40">
        <f t="shared" si="23"/>
        <v>0</v>
      </c>
      <c r="O180" s="40">
        <f t="shared" si="24"/>
        <v>0</v>
      </c>
      <c r="P180" s="40">
        <f t="shared" si="25"/>
        <v>0</v>
      </c>
    </row>
    <row r="181" spans="8:16" ht="12.75" customHeight="1" x14ac:dyDescent="0.2">
      <c r="H181" s="52">
        <f t="shared" si="19"/>
        <v>12.833333333333334</v>
      </c>
      <c r="I181" s="37">
        <f t="shared" si="26"/>
        <v>154</v>
      </c>
      <c r="J181" s="38">
        <f t="shared" si="21"/>
        <v>47654</v>
      </c>
      <c r="K181" s="53">
        <f t="shared" si="22"/>
        <v>47684</v>
      </c>
      <c r="L181" s="39">
        <f t="shared" si="20"/>
        <v>0</v>
      </c>
      <c r="M181" s="40">
        <f t="shared" si="18"/>
        <v>0</v>
      </c>
      <c r="N181" s="40">
        <f t="shared" si="23"/>
        <v>0</v>
      </c>
      <c r="O181" s="40">
        <f t="shared" si="24"/>
        <v>0</v>
      </c>
      <c r="P181" s="40">
        <f t="shared" si="25"/>
        <v>0</v>
      </c>
    </row>
    <row r="182" spans="8:16" ht="12.75" customHeight="1" x14ac:dyDescent="0.2">
      <c r="H182" s="52">
        <f t="shared" si="19"/>
        <v>12.916666666666666</v>
      </c>
      <c r="I182" s="37">
        <f t="shared" si="26"/>
        <v>155</v>
      </c>
      <c r="J182" s="38">
        <f t="shared" si="21"/>
        <v>47684</v>
      </c>
      <c r="K182" s="53">
        <f t="shared" si="22"/>
        <v>47715</v>
      </c>
      <c r="L182" s="39">
        <f t="shared" si="20"/>
        <v>0</v>
      </c>
      <c r="M182" s="40">
        <f t="shared" si="18"/>
        <v>0</v>
      </c>
      <c r="N182" s="40">
        <f t="shared" si="23"/>
        <v>0</v>
      </c>
      <c r="O182" s="40">
        <f t="shared" si="24"/>
        <v>0</v>
      </c>
      <c r="P182" s="40">
        <f t="shared" si="25"/>
        <v>0</v>
      </c>
    </row>
    <row r="183" spans="8:16" ht="12.75" customHeight="1" x14ac:dyDescent="0.2">
      <c r="H183" s="52">
        <f t="shared" si="19"/>
        <v>13</v>
      </c>
      <c r="I183" s="37">
        <f t="shared" si="26"/>
        <v>156</v>
      </c>
      <c r="J183" s="38">
        <f t="shared" si="21"/>
        <v>47715</v>
      </c>
      <c r="K183" s="53">
        <f t="shared" si="22"/>
        <v>47746</v>
      </c>
      <c r="L183" s="39">
        <f t="shared" si="20"/>
        <v>0</v>
      </c>
      <c r="M183" s="40">
        <f t="shared" si="18"/>
        <v>0</v>
      </c>
      <c r="N183" s="40">
        <f t="shared" si="23"/>
        <v>0</v>
      </c>
      <c r="O183" s="40">
        <f t="shared" si="24"/>
        <v>0</v>
      </c>
      <c r="P183" s="40">
        <f t="shared" si="25"/>
        <v>0</v>
      </c>
    </row>
    <row r="184" spans="8:16" ht="12.75" customHeight="1" x14ac:dyDescent="0.2">
      <c r="H184" s="52">
        <f t="shared" si="19"/>
        <v>13.083333333333334</v>
      </c>
      <c r="I184" s="37">
        <f t="shared" si="26"/>
        <v>157</v>
      </c>
      <c r="J184" s="38">
        <f t="shared" si="21"/>
        <v>47746</v>
      </c>
      <c r="K184" s="53">
        <f t="shared" si="22"/>
        <v>47776</v>
      </c>
      <c r="L184" s="39">
        <f t="shared" si="20"/>
        <v>0</v>
      </c>
      <c r="M184" s="40">
        <f t="shared" si="18"/>
        <v>0</v>
      </c>
      <c r="N184" s="40">
        <f t="shared" si="23"/>
        <v>0</v>
      </c>
      <c r="O184" s="40">
        <f t="shared" si="24"/>
        <v>0</v>
      </c>
      <c r="P184" s="40">
        <f t="shared" si="25"/>
        <v>0</v>
      </c>
    </row>
    <row r="185" spans="8:16" ht="12.75" customHeight="1" x14ac:dyDescent="0.2">
      <c r="H185" s="52">
        <f t="shared" si="19"/>
        <v>13.166666666666666</v>
      </c>
      <c r="I185" s="37">
        <f t="shared" si="26"/>
        <v>158</v>
      </c>
      <c r="J185" s="38">
        <f t="shared" si="21"/>
        <v>47776</v>
      </c>
      <c r="K185" s="53">
        <f t="shared" si="22"/>
        <v>47807</v>
      </c>
      <c r="L185" s="39">
        <f t="shared" si="20"/>
        <v>0</v>
      </c>
      <c r="M185" s="40">
        <f t="shared" si="18"/>
        <v>0</v>
      </c>
      <c r="N185" s="40">
        <f t="shared" si="23"/>
        <v>0</v>
      </c>
      <c r="O185" s="40">
        <f t="shared" si="24"/>
        <v>0</v>
      </c>
      <c r="P185" s="40">
        <f t="shared" si="25"/>
        <v>0</v>
      </c>
    </row>
    <row r="186" spans="8:16" ht="12.75" customHeight="1" x14ac:dyDescent="0.2">
      <c r="H186" s="52">
        <f t="shared" si="19"/>
        <v>13.25</v>
      </c>
      <c r="I186" s="37">
        <f t="shared" si="26"/>
        <v>159</v>
      </c>
      <c r="J186" s="38">
        <f t="shared" si="21"/>
        <v>47807</v>
      </c>
      <c r="K186" s="53">
        <f t="shared" si="22"/>
        <v>47837</v>
      </c>
      <c r="L186" s="39">
        <f t="shared" si="20"/>
        <v>0</v>
      </c>
      <c r="M186" s="40">
        <f t="shared" si="18"/>
        <v>0</v>
      </c>
      <c r="N186" s="40">
        <f t="shared" si="23"/>
        <v>0</v>
      </c>
      <c r="O186" s="40">
        <f t="shared" si="24"/>
        <v>0</v>
      </c>
      <c r="P186" s="40">
        <f t="shared" si="25"/>
        <v>0</v>
      </c>
    </row>
    <row r="187" spans="8:16" ht="12.75" customHeight="1" x14ac:dyDescent="0.2">
      <c r="H187" s="52">
        <f t="shared" si="19"/>
        <v>13.333333333333334</v>
      </c>
      <c r="I187" s="37">
        <f t="shared" si="26"/>
        <v>160</v>
      </c>
      <c r="J187" s="38">
        <f t="shared" si="21"/>
        <v>47837</v>
      </c>
      <c r="K187" s="53">
        <f t="shared" si="22"/>
        <v>47868</v>
      </c>
      <c r="L187" s="39">
        <f t="shared" si="20"/>
        <v>0</v>
      </c>
      <c r="M187" s="40">
        <f t="shared" si="18"/>
        <v>0</v>
      </c>
      <c r="N187" s="40">
        <f t="shared" si="23"/>
        <v>0</v>
      </c>
      <c r="O187" s="40">
        <f t="shared" si="24"/>
        <v>0</v>
      </c>
      <c r="P187" s="40">
        <f t="shared" si="25"/>
        <v>0</v>
      </c>
    </row>
    <row r="188" spans="8:16" ht="12.75" customHeight="1" x14ac:dyDescent="0.2">
      <c r="H188" s="52">
        <f t="shared" si="19"/>
        <v>13.416666666666666</v>
      </c>
      <c r="I188" s="37">
        <f t="shared" si="26"/>
        <v>161</v>
      </c>
      <c r="J188" s="38">
        <f t="shared" si="21"/>
        <v>47868</v>
      </c>
      <c r="K188" s="53">
        <f t="shared" si="22"/>
        <v>47899</v>
      </c>
      <c r="L188" s="39">
        <f t="shared" si="20"/>
        <v>0</v>
      </c>
      <c r="M188" s="40">
        <f t="shared" si="18"/>
        <v>0</v>
      </c>
      <c r="N188" s="40">
        <f t="shared" si="23"/>
        <v>0</v>
      </c>
      <c r="O188" s="40">
        <f t="shared" si="24"/>
        <v>0</v>
      </c>
      <c r="P188" s="40">
        <f t="shared" si="25"/>
        <v>0</v>
      </c>
    </row>
    <row r="189" spans="8:16" ht="12.75" customHeight="1" x14ac:dyDescent="0.2">
      <c r="H189" s="52">
        <f t="shared" si="19"/>
        <v>13.5</v>
      </c>
      <c r="I189" s="37">
        <f t="shared" si="26"/>
        <v>162</v>
      </c>
      <c r="J189" s="38">
        <f t="shared" si="21"/>
        <v>47899</v>
      </c>
      <c r="K189" s="53">
        <f t="shared" si="22"/>
        <v>47927</v>
      </c>
      <c r="L189" s="39">
        <f t="shared" si="20"/>
        <v>0</v>
      </c>
      <c r="M189" s="40">
        <f t="shared" si="18"/>
        <v>0</v>
      </c>
      <c r="N189" s="40">
        <f t="shared" si="23"/>
        <v>0</v>
      </c>
      <c r="O189" s="40">
        <f t="shared" si="24"/>
        <v>0</v>
      </c>
      <c r="P189" s="40">
        <f t="shared" si="25"/>
        <v>0</v>
      </c>
    </row>
    <row r="190" spans="8:16" ht="12.75" customHeight="1" x14ac:dyDescent="0.2">
      <c r="H190" s="52">
        <f t="shared" si="19"/>
        <v>13.583333333333334</v>
      </c>
      <c r="I190" s="37">
        <f t="shared" si="26"/>
        <v>163</v>
      </c>
      <c r="J190" s="38">
        <f t="shared" si="21"/>
        <v>47927</v>
      </c>
      <c r="K190" s="53">
        <f t="shared" si="22"/>
        <v>47958</v>
      </c>
      <c r="L190" s="39">
        <f t="shared" si="20"/>
        <v>0</v>
      </c>
      <c r="M190" s="40">
        <f t="shared" si="18"/>
        <v>0</v>
      </c>
      <c r="N190" s="40">
        <f t="shared" si="23"/>
        <v>0</v>
      </c>
      <c r="O190" s="40">
        <f t="shared" si="24"/>
        <v>0</v>
      </c>
      <c r="P190" s="40">
        <f t="shared" si="25"/>
        <v>0</v>
      </c>
    </row>
    <row r="191" spans="8:16" ht="12.75" customHeight="1" x14ac:dyDescent="0.2">
      <c r="H191" s="52">
        <f t="shared" si="19"/>
        <v>13.666666666666666</v>
      </c>
      <c r="I191" s="37">
        <f t="shared" si="26"/>
        <v>164</v>
      </c>
      <c r="J191" s="38">
        <f t="shared" si="21"/>
        <v>47958</v>
      </c>
      <c r="K191" s="53">
        <f t="shared" si="22"/>
        <v>47988</v>
      </c>
      <c r="L191" s="39">
        <f t="shared" si="20"/>
        <v>0</v>
      </c>
      <c r="M191" s="40">
        <f t="shared" si="18"/>
        <v>0</v>
      </c>
      <c r="N191" s="40">
        <f t="shared" si="23"/>
        <v>0</v>
      </c>
      <c r="O191" s="40">
        <f t="shared" si="24"/>
        <v>0</v>
      </c>
      <c r="P191" s="40">
        <f t="shared" si="25"/>
        <v>0</v>
      </c>
    </row>
    <row r="192" spans="8:16" ht="12.75" customHeight="1" x14ac:dyDescent="0.2">
      <c r="H192" s="52">
        <f t="shared" si="19"/>
        <v>13.75</v>
      </c>
      <c r="I192" s="37">
        <f t="shared" si="26"/>
        <v>165</v>
      </c>
      <c r="J192" s="38">
        <f t="shared" si="21"/>
        <v>47988</v>
      </c>
      <c r="K192" s="53">
        <f t="shared" si="22"/>
        <v>48019</v>
      </c>
      <c r="L192" s="39">
        <f t="shared" si="20"/>
        <v>0</v>
      </c>
      <c r="M192" s="40">
        <f t="shared" si="18"/>
        <v>0</v>
      </c>
      <c r="N192" s="40">
        <f t="shared" si="23"/>
        <v>0</v>
      </c>
      <c r="O192" s="40">
        <f t="shared" si="24"/>
        <v>0</v>
      </c>
      <c r="P192" s="40">
        <f t="shared" si="25"/>
        <v>0</v>
      </c>
    </row>
    <row r="193" spans="8:16" ht="12.75" customHeight="1" x14ac:dyDescent="0.2">
      <c r="H193" s="52">
        <f t="shared" si="19"/>
        <v>13.833333333333334</v>
      </c>
      <c r="I193" s="37">
        <f t="shared" si="26"/>
        <v>166</v>
      </c>
      <c r="J193" s="38">
        <f t="shared" si="21"/>
        <v>48019</v>
      </c>
      <c r="K193" s="53">
        <f t="shared" si="22"/>
        <v>48049</v>
      </c>
      <c r="L193" s="39">
        <f t="shared" si="20"/>
        <v>0</v>
      </c>
      <c r="M193" s="40">
        <f t="shared" si="18"/>
        <v>0</v>
      </c>
      <c r="N193" s="40">
        <f t="shared" si="23"/>
        <v>0</v>
      </c>
      <c r="O193" s="40">
        <f t="shared" si="24"/>
        <v>0</v>
      </c>
      <c r="P193" s="40">
        <f t="shared" si="25"/>
        <v>0</v>
      </c>
    </row>
    <row r="194" spans="8:16" ht="12.75" customHeight="1" x14ac:dyDescent="0.2">
      <c r="H194" s="52">
        <f t="shared" si="19"/>
        <v>13.916666666666666</v>
      </c>
      <c r="I194" s="37">
        <f t="shared" si="26"/>
        <v>167</v>
      </c>
      <c r="J194" s="38">
        <f t="shared" si="21"/>
        <v>48049</v>
      </c>
      <c r="K194" s="53">
        <f t="shared" si="22"/>
        <v>48080</v>
      </c>
      <c r="L194" s="39">
        <f t="shared" si="20"/>
        <v>0</v>
      </c>
      <c r="M194" s="40">
        <f t="shared" si="18"/>
        <v>0</v>
      </c>
      <c r="N194" s="40">
        <f t="shared" si="23"/>
        <v>0</v>
      </c>
      <c r="O194" s="40">
        <f t="shared" si="24"/>
        <v>0</v>
      </c>
      <c r="P194" s="40">
        <f t="shared" si="25"/>
        <v>0</v>
      </c>
    </row>
    <row r="195" spans="8:16" ht="12.75" customHeight="1" x14ac:dyDescent="0.2">
      <c r="H195" s="52">
        <f t="shared" si="19"/>
        <v>14</v>
      </c>
      <c r="I195" s="37">
        <f t="shared" si="26"/>
        <v>168</v>
      </c>
      <c r="J195" s="38">
        <f t="shared" si="21"/>
        <v>48080</v>
      </c>
      <c r="K195" s="53">
        <f t="shared" si="22"/>
        <v>48111</v>
      </c>
      <c r="L195" s="39">
        <f t="shared" si="20"/>
        <v>0</v>
      </c>
      <c r="M195" s="40">
        <f t="shared" si="18"/>
        <v>0</v>
      </c>
      <c r="N195" s="40">
        <f t="shared" si="23"/>
        <v>0</v>
      </c>
      <c r="O195" s="40">
        <f t="shared" si="24"/>
        <v>0</v>
      </c>
      <c r="P195" s="40">
        <f t="shared" si="25"/>
        <v>0</v>
      </c>
    </row>
    <row r="196" spans="8:16" ht="12.75" customHeight="1" x14ac:dyDescent="0.2">
      <c r="H196" s="52">
        <f t="shared" si="19"/>
        <v>14.083333333333334</v>
      </c>
      <c r="I196" s="37">
        <f t="shared" si="26"/>
        <v>169</v>
      </c>
      <c r="J196" s="38">
        <f t="shared" si="21"/>
        <v>48111</v>
      </c>
      <c r="K196" s="53">
        <f t="shared" si="22"/>
        <v>48141</v>
      </c>
      <c r="L196" s="39">
        <f t="shared" si="20"/>
        <v>0</v>
      </c>
      <c r="M196" s="40">
        <f t="shared" si="18"/>
        <v>0</v>
      </c>
      <c r="N196" s="40">
        <f t="shared" si="23"/>
        <v>0</v>
      </c>
      <c r="O196" s="40">
        <f t="shared" si="24"/>
        <v>0</v>
      </c>
      <c r="P196" s="40">
        <f t="shared" si="25"/>
        <v>0</v>
      </c>
    </row>
    <row r="197" spans="8:16" ht="12.75" customHeight="1" x14ac:dyDescent="0.2">
      <c r="H197" s="52">
        <f t="shared" si="19"/>
        <v>14.166666666666666</v>
      </c>
      <c r="I197" s="37">
        <f t="shared" si="26"/>
        <v>170</v>
      </c>
      <c r="J197" s="38">
        <f t="shared" si="21"/>
        <v>48141</v>
      </c>
      <c r="K197" s="53">
        <f t="shared" si="22"/>
        <v>48172</v>
      </c>
      <c r="L197" s="39">
        <f t="shared" si="20"/>
        <v>0</v>
      </c>
      <c r="M197" s="40">
        <f t="shared" si="18"/>
        <v>0</v>
      </c>
      <c r="N197" s="40">
        <f t="shared" si="23"/>
        <v>0</v>
      </c>
      <c r="O197" s="40">
        <f t="shared" si="24"/>
        <v>0</v>
      </c>
      <c r="P197" s="40">
        <f t="shared" si="25"/>
        <v>0</v>
      </c>
    </row>
    <row r="198" spans="8:16" ht="12.75" customHeight="1" x14ac:dyDescent="0.2">
      <c r="H198" s="52">
        <f t="shared" si="19"/>
        <v>14.25</v>
      </c>
      <c r="I198" s="37">
        <f t="shared" si="26"/>
        <v>171</v>
      </c>
      <c r="J198" s="38">
        <f t="shared" si="21"/>
        <v>48172</v>
      </c>
      <c r="K198" s="53">
        <f t="shared" si="22"/>
        <v>48202</v>
      </c>
      <c r="L198" s="39">
        <f t="shared" si="20"/>
        <v>0</v>
      </c>
      <c r="M198" s="40">
        <f t="shared" si="18"/>
        <v>0</v>
      </c>
      <c r="N198" s="40">
        <f t="shared" si="23"/>
        <v>0</v>
      </c>
      <c r="O198" s="40">
        <f t="shared" si="24"/>
        <v>0</v>
      </c>
      <c r="P198" s="40">
        <f t="shared" si="25"/>
        <v>0</v>
      </c>
    </row>
    <row r="199" spans="8:16" ht="12.75" customHeight="1" x14ac:dyDescent="0.2">
      <c r="H199" s="52">
        <f t="shared" si="19"/>
        <v>14.333333333333334</v>
      </c>
      <c r="I199" s="37">
        <f t="shared" si="26"/>
        <v>172</v>
      </c>
      <c r="J199" s="38">
        <f t="shared" si="21"/>
        <v>48202</v>
      </c>
      <c r="K199" s="53">
        <f t="shared" si="22"/>
        <v>48233</v>
      </c>
      <c r="L199" s="39">
        <f t="shared" si="20"/>
        <v>0</v>
      </c>
      <c r="M199" s="40">
        <f t="shared" si="18"/>
        <v>0</v>
      </c>
      <c r="N199" s="40">
        <f t="shared" si="23"/>
        <v>0</v>
      </c>
      <c r="O199" s="40">
        <f t="shared" si="24"/>
        <v>0</v>
      </c>
      <c r="P199" s="40">
        <f t="shared" si="25"/>
        <v>0</v>
      </c>
    </row>
    <row r="200" spans="8:16" ht="12.75" customHeight="1" x14ac:dyDescent="0.2">
      <c r="H200" s="52">
        <f t="shared" si="19"/>
        <v>14.416666666666666</v>
      </c>
      <c r="I200" s="37">
        <f t="shared" si="26"/>
        <v>173</v>
      </c>
      <c r="J200" s="38">
        <f t="shared" si="21"/>
        <v>48233</v>
      </c>
      <c r="K200" s="53">
        <f t="shared" si="22"/>
        <v>48264</v>
      </c>
      <c r="L200" s="39">
        <f t="shared" si="20"/>
        <v>0</v>
      </c>
      <c r="M200" s="40">
        <f t="shared" si="18"/>
        <v>0</v>
      </c>
      <c r="N200" s="40">
        <f t="shared" si="23"/>
        <v>0</v>
      </c>
      <c r="O200" s="40">
        <f t="shared" si="24"/>
        <v>0</v>
      </c>
      <c r="P200" s="40">
        <f t="shared" si="25"/>
        <v>0</v>
      </c>
    </row>
    <row r="201" spans="8:16" ht="12.75" customHeight="1" x14ac:dyDescent="0.2">
      <c r="H201" s="52">
        <f t="shared" si="19"/>
        <v>14.5</v>
      </c>
      <c r="I201" s="37">
        <f t="shared" si="26"/>
        <v>174</v>
      </c>
      <c r="J201" s="38">
        <f t="shared" si="21"/>
        <v>48264</v>
      </c>
      <c r="K201" s="53">
        <f t="shared" si="22"/>
        <v>48293</v>
      </c>
      <c r="L201" s="39">
        <f t="shared" si="20"/>
        <v>0</v>
      </c>
      <c r="M201" s="40">
        <f t="shared" si="18"/>
        <v>0</v>
      </c>
      <c r="N201" s="40">
        <f t="shared" si="23"/>
        <v>0</v>
      </c>
      <c r="O201" s="40">
        <f t="shared" si="24"/>
        <v>0</v>
      </c>
      <c r="P201" s="40">
        <f t="shared" si="25"/>
        <v>0</v>
      </c>
    </row>
    <row r="202" spans="8:16" ht="12.75" customHeight="1" x14ac:dyDescent="0.2">
      <c r="H202" s="52">
        <f t="shared" si="19"/>
        <v>14.583333333333334</v>
      </c>
      <c r="I202" s="37">
        <f t="shared" si="26"/>
        <v>175</v>
      </c>
      <c r="J202" s="38">
        <f t="shared" si="21"/>
        <v>48293</v>
      </c>
      <c r="K202" s="53">
        <f t="shared" si="22"/>
        <v>48324</v>
      </c>
      <c r="L202" s="39">
        <f t="shared" si="20"/>
        <v>0</v>
      </c>
      <c r="M202" s="40">
        <f t="shared" si="18"/>
        <v>0</v>
      </c>
      <c r="N202" s="40">
        <f t="shared" si="23"/>
        <v>0</v>
      </c>
      <c r="O202" s="40">
        <f t="shared" si="24"/>
        <v>0</v>
      </c>
      <c r="P202" s="40">
        <f t="shared" si="25"/>
        <v>0</v>
      </c>
    </row>
    <row r="203" spans="8:16" ht="12.75" customHeight="1" x14ac:dyDescent="0.2">
      <c r="H203" s="52">
        <f t="shared" si="19"/>
        <v>14.666666666666666</v>
      </c>
      <c r="I203" s="37">
        <f t="shared" si="26"/>
        <v>176</v>
      </c>
      <c r="J203" s="38">
        <f t="shared" si="21"/>
        <v>48324</v>
      </c>
      <c r="K203" s="53">
        <f t="shared" si="22"/>
        <v>48354</v>
      </c>
      <c r="L203" s="39">
        <f t="shared" si="20"/>
        <v>0</v>
      </c>
      <c r="M203" s="40">
        <f t="shared" si="18"/>
        <v>0</v>
      </c>
      <c r="N203" s="40">
        <f t="shared" si="23"/>
        <v>0</v>
      </c>
      <c r="O203" s="40">
        <f t="shared" si="24"/>
        <v>0</v>
      </c>
      <c r="P203" s="40">
        <f t="shared" si="25"/>
        <v>0</v>
      </c>
    </row>
    <row r="204" spans="8:16" ht="12.75" customHeight="1" x14ac:dyDescent="0.2">
      <c r="H204" s="52">
        <f t="shared" si="19"/>
        <v>14.75</v>
      </c>
      <c r="I204" s="37">
        <f t="shared" si="26"/>
        <v>177</v>
      </c>
      <c r="J204" s="38">
        <f t="shared" si="21"/>
        <v>48354</v>
      </c>
      <c r="K204" s="53">
        <f t="shared" si="22"/>
        <v>48385</v>
      </c>
      <c r="L204" s="39">
        <f t="shared" si="20"/>
        <v>0</v>
      </c>
      <c r="M204" s="40">
        <f t="shared" si="18"/>
        <v>0</v>
      </c>
      <c r="N204" s="40">
        <f t="shared" si="23"/>
        <v>0</v>
      </c>
      <c r="O204" s="40">
        <f t="shared" si="24"/>
        <v>0</v>
      </c>
      <c r="P204" s="40">
        <f t="shared" si="25"/>
        <v>0</v>
      </c>
    </row>
    <row r="205" spans="8:16" ht="12.75" customHeight="1" x14ac:dyDescent="0.2">
      <c r="H205" s="52">
        <f t="shared" si="19"/>
        <v>14.833333333333334</v>
      </c>
      <c r="I205" s="37">
        <f t="shared" si="26"/>
        <v>178</v>
      </c>
      <c r="J205" s="38">
        <f t="shared" si="21"/>
        <v>48385</v>
      </c>
      <c r="K205" s="53">
        <f t="shared" si="22"/>
        <v>48415</v>
      </c>
      <c r="L205" s="39">
        <f t="shared" si="20"/>
        <v>0</v>
      </c>
      <c r="M205" s="40">
        <f t="shared" si="18"/>
        <v>0</v>
      </c>
      <c r="N205" s="40">
        <f t="shared" si="23"/>
        <v>0</v>
      </c>
      <c r="O205" s="40">
        <f t="shared" si="24"/>
        <v>0</v>
      </c>
      <c r="P205" s="40">
        <f t="shared" si="25"/>
        <v>0</v>
      </c>
    </row>
    <row r="206" spans="8:16" ht="12.75" customHeight="1" x14ac:dyDescent="0.2">
      <c r="H206" s="52">
        <f t="shared" si="19"/>
        <v>14.916666666666666</v>
      </c>
      <c r="I206" s="37">
        <f t="shared" si="26"/>
        <v>179</v>
      </c>
      <c r="J206" s="38">
        <f t="shared" si="21"/>
        <v>48415</v>
      </c>
      <c r="K206" s="53">
        <f t="shared" si="22"/>
        <v>48446</v>
      </c>
      <c r="L206" s="39">
        <f t="shared" si="20"/>
        <v>0</v>
      </c>
      <c r="M206" s="40">
        <f t="shared" si="18"/>
        <v>0</v>
      </c>
      <c r="N206" s="40">
        <f t="shared" si="23"/>
        <v>0</v>
      </c>
      <c r="O206" s="40">
        <f t="shared" si="24"/>
        <v>0</v>
      </c>
      <c r="P206" s="40">
        <f t="shared" si="25"/>
        <v>0</v>
      </c>
    </row>
    <row r="207" spans="8:16" ht="12.75" customHeight="1" x14ac:dyDescent="0.2">
      <c r="H207" s="52">
        <f t="shared" si="19"/>
        <v>15</v>
      </c>
      <c r="I207" s="37">
        <f t="shared" si="26"/>
        <v>180</v>
      </c>
      <c r="J207" s="38">
        <f t="shared" si="21"/>
        <v>48446</v>
      </c>
      <c r="K207" s="53">
        <f t="shared" si="22"/>
        <v>48477</v>
      </c>
      <c r="L207" s="39">
        <f t="shared" si="20"/>
        <v>0</v>
      </c>
      <c r="M207" s="40">
        <f t="shared" si="18"/>
        <v>0</v>
      </c>
      <c r="N207" s="40">
        <f t="shared" si="23"/>
        <v>0</v>
      </c>
      <c r="O207" s="40">
        <f t="shared" si="24"/>
        <v>0</v>
      </c>
      <c r="P207" s="40">
        <f t="shared" si="25"/>
        <v>0</v>
      </c>
    </row>
    <row r="208" spans="8:16" ht="12.75" customHeight="1" x14ac:dyDescent="0.2">
      <c r="H208" s="52">
        <f t="shared" si="19"/>
        <v>15.083333333333334</v>
      </c>
      <c r="I208" s="37">
        <f t="shared" si="26"/>
        <v>181</v>
      </c>
      <c r="J208" s="38">
        <f t="shared" si="21"/>
        <v>48477</v>
      </c>
      <c r="K208" s="53">
        <f t="shared" si="22"/>
        <v>48507</v>
      </c>
      <c r="L208" s="39">
        <f t="shared" si="20"/>
        <v>0</v>
      </c>
      <c r="M208" s="40">
        <f t="shared" si="18"/>
        <v>0</v>
      </c>
      <c r="N208" s="40">
        <f t="shared" si="23"/>
        <v>0</v>
      </c>
      <c r="O208" s="40">
        <f t="shared" si="24"/>
        <v>0</v>
      </c>
      <c r="P208" s="40">
        <f t="shared" si="25"/>
        <v>0</v>
      </c>
    </row>
    <row r="209" spans="8:16" ht="12.75" customHeight="1" x14ac:dyDescent="0.2">
      <c r="H209" s="52">
        <f t="shared" si="19"/>
        <v>15.166666666666666</v>
      </c>
      <c r="I209" s="37">
        <f t="shared" si="26"/>
        <v>182</v>
      </c>
      <c r="J209" s="38">
        <f t="shared" si="21"/>
        <v>48507</v>
      </c>
      <c r="K209" s="53">
        <f t="shared" si="22"/>
        <v>48538</v>
      </c>
      <c r="L209" s="39">
        <f t="shared" si="20"/>
        <v>0</v>
      </c>
      <c r="M209" s="40">
        <f t="shared" si="18"/>
        <v>0</v>
      </c>
      <c r="N209" s="40">
        <f t="shared" si="23"/>
        <v>0</v>
      </c>
      <c r="O209" s="40">
        <f t="shared" si="24"/>
        <v>0</v>
      </c>
      <c r="P209" s="40">
        <f t="shared" si="25"/>
        <v>0</v>
      </c>
    </row>
    <row r="210" spans="8:16" ht="12.75" customHeight="1" x14ac:dyDescent="0.2">
      <c r="H210" s="52">
        <f t="shared" si="19"/>
        <v>15.25</v>
      </c>
      <c r="I210" s="37">
        <f t="shared" si="26"/>
        <v>183</v>
      </c>
      <c r="J210" s="38">
        <f t="shared" si="21"/>
        <v>48538</v>
      </c>
      <c r="K210" s="53">
        <f t="shared" si="22"/>
        <v>48568</v>
      </c>
      <c r="L210" s="39">
        <f t="shared" si="20"/>
        <v>0</v>
      </c>
      <c r="M210" s="40">
        <f t="shared" si="18"/>
        <v>0</v>
      </c>
      <c r="N210" s="40">
        <f t="shared" si="23"/>
        <v>0</v>
      </c>
      <c r="O210" s="40">
        <f t="shared" si="24"/>
        <v>0</v>
      </c>
      <c r="P210" s="40">
        <f t="shared" si="25"/>
        <v>0</v>
      </c>
    </row>
    <row r="211" spans="8:16" ht="12.75" customHeight="1" x14ac:dyDescent="0.2">
      <c r="H211" s="52">
        <f t="shared" si="19"/>
        <v>15.333333333333334</v>
      </c>
      <c r="I211" s="37">
        <f t="shared" si="26"/>
        <v>184</v>
      </c>
      <c r="J211" s="38">
        <f t="shared" si="21"/>
        <v>48568</v>
      </c>
      <c r="K211" s="53">
        <f t="shared" si="22"/>
        <v>48599</v>
      </c>
      <c r="L211" s="39">
        <f t="shared" si="20"/>
        <v>0</v>
      </c>
      <c r="M211" s="40">
        <f t="shared" si="18"/>
        <v>0</v>
      </c>
      <c r="N211" s="40">
        <f t="shared" si="23"/>
        <v>0</v>
      </c>
      <c r="O211" s="40">
        <f t="shared" si="24"/>
        <v>0</v>
      </c>
      <c r="P211" s="40">
        <f t="shared" si="25"/>
        <v>0</v>
      </c>
    </row>
    <row r="212" spans="8:16" ht="12.75" customHeight="1" x14ac:dyDescent="0.2">
      <c r="H212" s="52">
        <f t="shared" si="19"/>
        <v>15.416666666666666</v>
      </c>
      <c r="I212" s="37">
        <f t="shared" si="26"/>
        <v>185</v>
      </c>
      <c r="J212" s="38">
        <f t="shared" si="21"/>
        <v>48599</v>
      </c>
      <c r="K212" s="53">
        <f t="shared" si="22"/>
        <v>48630</v>
      </c>
      <c r="L212" s="39">
        <f t="shared" si="20"/>
        <v>0</v>
      </c>
      <c r="M212" s="40">
        <f t="shared" si="18"/>
        <v>0</v>
      </c>
      <c r="N212" s="40">
        <f t="shared" si="23"/>
        <v>0</v>
      </c>
      <c r="O212" s="40">
        <f t="shared" si="24"/>
        <v>0</v>
      </c>
      <c r="P212" s="40">
        <f t="shared" si="25"/>
        <v>0</v>
      </c>
    </row>
    <row r="213" spans="8:16" ht="12.75" customHeight="1" x14ac:dyDescent="0.2">
      <c r="H213" s="52">
        <f t="shared" si="19"/>
        <v>15.5</v>
      </c>
      <c r="I213" s="37">
        <f t="shared" si="26"/>
        <v>186</v>
      </c>
      <c r="J213" s="38">
        <f t="shared" si="21"/>
        <v>48630</v>
      </c>
      <c r="K213" s="53">
        <f t="shared" si="22"/>
        <v>48658</v>
      </c>
      <c r="L213" s="39">
        <f t="shared" si="20"/>
        <v>0</v>
      </c>
      <c r="M213" s="40">
        <f t="shared" si="18"/>
        <v>0</v>
      </c>
      <c r="N213" s="40">
        <f t="shared" si="23"/>
        <v>0</v>
      </c>
      <c r="O213" s="40">
        <f t="shared" si="24"/>
        <v>0</v>
      </c>
      <c r="P213" s="40">
        <f t="shared" si="25"/>
        <v>0</v>
      </c>
    </row>
    <row r="214" spans="8:16" ht="12.75" customHeight="1" x14ac:dyDescent="0.2">
      <c r="H214" s="52">
        <f t="shared" si="19"/>
        <v>15.583333333333334</v>
      </c>
      <c r="I214" s="37">
        <f t="shared" si="26"/>
        <v>187</v>
      </c>
      <c r="J214" s="38">
        <f t="shared" si="21"/>
        <v>48658</v>
      </c>
      <c r="K214" s="53">
        <f t="shared" si="22"/>
        <v>48689</v>
      </c>
      <c r="L214" s="39">
        <f t="shared" si="20"/>
        <v>0</v>
      </c>
      <c r="M214" s="40">
        <f t="shared" si="18"/>
        <v>0</v>
      </c>
      <c r="N214" s="40">
        <f t="shared" si="23"/>
        <v>0</v>
      </c>
      <c r="O214" s="40">
        <f t="shared" si="24"/>
        <v>0</v>
      </c>
      <c r="P214" s="40">
        <f t="shared" si="25"/>
        <v>0</v>
      </c>
    </row>
    <row r="215" spans="8:16" ht="12.75" customHeight="1" x14ac:dyDescent="0.2">
      <c r="H215" s="52">
        <f t="shared" si="19"/>
        <v>15.666666666666666</v>
      </c>
      <c r="I215" s="37">
        <f t="shared" si="26"/>
        <v>188</v>
      </c>
      <c r="J215" s="38">
        <f t="shared" si="21"/>
        <v>48689</v>
      </c>
      <c r="K215" s="53">
        <f t="shared" si="22"/>
        <v>48719</v>
      </c>
      <c r="L215" s="39">
        <f t="shared" si="20"/>
        <v>0</v>
      </c>
      <c r="M215" s="40">
        <f t="shared" si="18"/>
        <v>0</v>
      </c>
      <c r="N215" s="40">
        <f t="shared" si="23"/>
        <v>0</v>
      </c>
      <c r="O215" s="40">
        <f t="shared" si="24"/>
        <v>0</v>
      </c>
      <c r="P215" s="40">
        <f t="shared" si="25"/>
        <v>0</v>
      </c>
    </row>
    <row r="216" spans="8:16" ht="12.75" customHeight="1" x14ac:dyDescent="0.2">
      <c r="H216" s="52">
        <f t="shared" si="19"/>
        <v>15.75</v>
      </c>
      <c r="I216" s="37">
        <f t="shared" si="26"/>
        <v>189</v>
      </c>
      <c r="J216" s="38">
        <f t="shared" si="21"/>
        <v>48719</v>
      </c>
      <c r="K216" s="53">
        <f t="shared" si="22"/>
        <v>48750</v>
      </c>
      <c r="L216" s="39">
        <f t="shared" si="20"/>
        <v>0</v>
      </c>
      <c r="M216" s="40">
        <f t="shared" ref="M216:M279" si="27">IF(I216&lt;&gt;"",P215,"")</f>
        <v>0</v>
      </c>
      <c r="N216" s="40">
        <f t="shared" si="23"/>
        <v>0</v>
      </c>
      <c r="O216" s="40">
        <f t="shared" si="24"/>
        <v>0</v>
      </c>
      <c r="P216" s="40">
        <f t="shared" si="25"/>
        <v>0</v>
      </c>
    </row>
    <row r="217" spans="8:16" ht="12.75" customHeight="1" x14ac:dyDescent="0.2">
      <c r="H217" s="52">
        <f t="shared" si="19"/>
        <v>15.833333333333334</v>
      </c>
      <c r="I217" s="37">
        <f t="shared" si="26"/>
        <v>190</v>
      </c>
      <c r="J217" s="38">
        <f t="shared" si="21"/>
        <v>48750</v>
      </c>
      <c r="K217" s="53">
        <f t="shared" si="22"/>
        <v>48780</v>
      </c>
      <c r="L217" s="39">
        <f t="shared" si="20"/>
        <v>0</v>
      </c>
      <c r="M217" s="40">
        <f t="shared" si="27"/>
        <v>0</v>
      </c>
      <c r="N217" s="40">
        <f t="shared" si="23"/>
        <v>0</v>
      </c>
      <c r="O217" s="40">
        <f t="shared" si="24"/>
        <v>0</v>
      </c>
      <c r="P217" s="40">
        <f t="shared" si="25"/>
        <v>0</v>
      </c>
    </row>
    <row r="218" spans="8:16" ht="12.75" customHeight="1" x14ac:dyDescent="0.2">
      <c r="H218" s="52">
        <f t="shared" si="19"/>
        <v>15.916666666666666</v>
      </c>
      <c r="I218" s="37">
        <f t="shared" si="26"/>
        <v>191</v>
      </c>
      <c r="J218" s="38">
        <f t="shared" si="21"/>
        <v>48780</v>
      </c>
      <c r="K218" s="53">
        <f t="shared" si="22"/>
        <v>48811</v>
      </c>
      <c r="L218" s="39">
        <f t="shared" si="20"/>
        <v>0</v>
      </c>
      <c r="M218" s="40">
        <f t="shared" si="27"/>
        <v>0</v>
      </c>
      <c r="N218" s="40">
        <f t="shared" si="23"/>
        <v>0</v>
      </c>
      <c r="O218" s="40">
        <f t="shared" si="24"/>
        <v>0</v>
      </c>
      <c r="P218" s="40">
        <f t="shared" si="25"/>
        <v>0</v>
      </c>
    </row>
    <row r="219" spans="8:16" ht="12.75" customHeight="1" x14ac:dyDescent="0.2">
      <c r="H219" s="52">
        <f t="shared" si="19"/>
        <v>16</v>
      </c>
      <c r="I219" s="37">
        <f t="shared" si="26"/>
        <v>192</v>
      </c>
      <c r="J219" s="38">
        <f t="shared" si="21"/>
        <v>48811</v>
      </c>
      <c r="K219" s="53">
        <f t="shared" si="22"/>
        <v>48842</v>
      </c>
      <c r="L219" s="39">
        <f t="shared" si="20"/>
        <v>0</v>
      </c>
      <c r="M219" s="40">
        <f t="shared" si="27"/>
        <v>0</v>
      </c>
      <c r="N219" s="40">
        <f t="shared" si="23"/>
        <v>0</v>
      </c>
      <c r="O219" s="40">
        <f t="shared" si="24"/>
        <v>0</v>
      </c>
      <c r="P219" s="40">
        <f t="shared" si="25"/>
        <v>0</v>
      </c>
    </row>
    <row r="220" spans="8:16" ht="12.75" customHeight="1" x14ac:dyDescent="0.2">
      <c r="H220" s="52">
        <f t="shared" ref="H220:H267" si="28">I220/12</f>
        <v>16.083333333333332</v>
      </c>
      <c r="I220" s="37">
        <f t="shared" si="26"/>
        <v>193</v>
      </c>
      <c r="J220" s="38">
        <f t="shared" si="21"/>
        <v>48842</v>
      </c>
      <c r="K220" s="53">
        <f t="shared" si="22"/>
        <v>48872</v>
      </c>
      <c r="L220" s="39">
        <f t="shared" ref="L220:L283" si="29">IF(M220&lt;=L219,M220+N220,IF($L$10="Montant",VLOOKUP(M220,$L$13:$M$21,2),IF($L$10="Pourcentage du solde",IF(M220*$P$12&lt;=$P$13,$P$13,M220*$P$12),IF(M220&lt;=$P$18*$P$17,M220+N220,$P$17*$P$18))))</f>
        <v>0</v>
      </c>
      <c r="M220" s="40">
        <f t="shared" si="27"/>
        <v>0</v>
      </c>
      <c r="N220" s="40">
        <f t="shared" si="23"/>
        <v>0</v>
      </c>
      <c r="O220" s="40">
        <f t="shared" si="24"/>
        <v>0</v>
      </c>
      <c r="P220" s="40">
        <f t="shared" si="25"/>
        <v>0</v>
      </c>
    </row>
    <row r="221" spans="8:16" ht="12.75" customHeight="1" x14ac:dyDescent="0.2">
      <c r="H221" s="52">
        <f t="shared" si="28"/>
        <v>16.166666666666668</v>
      </c>
      <c r="I221" s="37">
        <f t="shared" si="26"/>
        <v>194</v>
      </c>
      <c r="J221" s="38">
        <f t="shared" ref="J221:J284" si="30">IF(I221="","",EDATE($J$28,I220))</f>
        <v>48872</v>
      </c>
      <c r="K221" s="53">
        <f t="shared" ref="K221:K284" si="31">IF(J222="",0,J222)</f>
        <v>48903</v>
      </c>
      <c r="L221" s="39">
        <f t="shared" si="29"/>
        <v>0</v>
      </c>
      <c r="M221" s="40">
        <f t="shared" si="27"/>
        <v>0</v>
      </c>
      <c r="N221" s="40">
        <f t="shared" ref="N221:N284" si="32">IF(I221&lt;&gt;"",$N$24*M221,"")</f>
        <v>0</v>
      </c>
      <c r="O221" s="40">
        <f t="shared" ref="O221:O284" si="33">IF(I221&lt;&gt;"",L221-N221,"")</f>
        <v>0</v>
      </c>
      <c r="P221" s="40">
        <f t="shared" ref="P221:P284" si="34">IF(I221&lt;&gt;"",M221-O221,"")</f>
        <v>0</v>
      </c>
    </row>
    <row r="222" spans="8:16" ht="12.75" customHeight="1" x14ac:dyDescent="0.2">
      <c r="H222" s="52">
        <f t="shared" si="28"/>
        <v>16.25</v>
      </c>
      <c r="I222" s="37">
        <f t="shared" ref="I222:I285" si="35">I221+1</f>
        <v>195</v>
      </c>
      <c r="J222" s="38">
        <f t="shared" si="30"/>
        <v>48903</v>
      </c>
      <c r="K222" s="53">
        <f t="shared" si="31"/>
        <v>48933</v>
      </c>
      <c r="L222" s="39">
        <f t="shared" si="29"/>
        <v>0</v>
      </c>
      <c r="M222" s="40">
        <f t="shared" si="27"/>
        <v>0</v>
      </c>
      <c r="N222" s="40">
        <f t="shared" si="32"/>
        <v>0</v>
      </c>
      <c r="O222" s="40">
        <f t="shared" si="33"/>
        <v>0</v>
      </c>
      <c r="P222" s="40">
        <f t="shared" si="34"/>
        <v>0</v>
      </c>
    </row>
    <row r="223" spans="8:16" ht="12.75" customHeight="1" x14ac:dyDescent="0.2">
      <c r="H223" s="52">
        <f t="shared" si="28"/>
        <v>16.333333333333332</v>
      </c>
      <c r="I223" s="37">
        <f t="shared" si="35"/>
        <v>196</v>
      </c>
      <c r="J223" s="38">
        <f t="shared" si="30"/>
        <v>48933</v>
      </c>
      <c r="K223" s="53">
        <f t="shared" si="31"/>
        <v>48964</v>
      </c>
      <c r="L223" s="39">
        <f t="shared" si="29"/>
        <v>0</v>
      </c>
      <c r="M223" s="40">
        <f t="shared" si="27"/>
        <v>0</v>
      </c>
      <c r="N223" s="40">
        <f t="shared" si="32"/>
        <v>0</v>
      </c>
      <c r="O223" s="40">
        <f t="shared" si="33"/>
        <v>0</v>
      </c>
      <c r="P223" s="40">
        <f t="shared" si="34"/>
        <v>0</v>
      </c>
    </row>
    <row r="224" spans="8:16" ht="12.75" customHeight="1" x14ac:dyDescent="0.2">
      <c r="H224" s="52">
        <f t="shared" si="28"/>
        <v>16.416666666666668</v>
      </c>
      <c r="I224" s="37">
        <f t="shared" si="35"/>
        <v>197</v>
      </c>
      <c r="J224" s="38">
        <f t="shared" si="30"/>
        <v>48964</v>
      </c>
      <c r="K224" s="53">
        <f t="shared" si="31"/>
        <v>48995</v>
      </c>
      <c r="L224" s="39">
        <f t="shared" si="29"/>
        <v>0</v>
      </c>
      <c r="M224" s="40">
        <f t="shared" si="27"/>
        <v>0</v>
      </c>
      <c r="N224" s="40">
        <f t="shared" si="32"/>
        <v>0</v>
      </c>
      <c r="O224" s="40">
        <f t="shared" si="33"/>
        <v>0</v>
      </c>
      <c r="P224" s="40">
        <f t="shared" si="34"/>
        <v>0</v>
      </c>
    </row>
    <row r="225" spans="8:16" ht="12.75" customHeight="1" x14ac:dyDescent="0.2">
      <c r="H225" s="52">
        <f t="shared" si="28"/>
        <v>16.5</v>
      </c>
      <c r="I225" s="37">
        <f t="shared" si="35"/>
        <v>198</v>
      </c>
      <c r="J225" s="38">
        <f t="shared" si="30"/>
        <v>48995</v>
      </c>
      <c r="K225" s="53">
        <f t="shared" si="31"/>
        <v>49023</v>
      </c>
      <c r="L225" s="39">
        <f t="shared" si="29"/>
        <v>0</v>
      </c>
      <c r="M225" s="40">
        <f t="shared" si="27"/>
        <v>0</v>
      </c>
      <c r="N225" s="40">
        <f t="shared" si="32"/>
        <v>0</v>
      </c>
      <c r="O225" s="40">
        <f t="shared" si="33"/>
        <v>0</v>
      </c>
      <c r="P225" s="40">
        <f t="shared" si="34"/>
        <v>0</v>
      </c>
    </row>
    <row r="226" spans="8:16" ht="12.75" customHeight="1" x14ac:dyDescent="0.2">
      <c r="H226" s="52">
        <f t="shared" si="28"/>
        <v>16.583333333333332</v>
      </c>
      <c r="I226" s="37">
        <f t="shared" si="35"/>
        <v>199</v>
      </c>
      <c r="J226" s="38">
        <f t="shared" si="30"/>
        <v>49023</v>
      </c>
      <c r="K226" s="53">
        <f t="shared" si="31"/>
        <v>49054</v>
      </c>
      <c r="L226" s="39">
        <f t="shared" si="29"/>
        <v>0</v>
      </c>
      <c r="M226" s="40">
        <f t="shared" si="27"/>
        <v>0</v>
      </c>
      <c r="N226" s="40">
        <f t="shared" si="32"/>
        <v>0</v>
      </c>
      <c r="O226" s="40">
        <f t="shared" si="33"/>
        <v>0</v>
      </c>
      <c r="P226" s="40">
        <f t="shared" si="34"/>
        <v>0</v>
      </c>
    </row>
    <row r="227" spans="8:16" ht="12.75" customHeight="1" x14ac:dyDescent="0.2">
      <c r="H227" s="52">
        <f t="shared" si="28"/>
        <v>16.666666666666668</v>
      </c>
      <c r="I227" s="37">
        <f t="shared" si="35"/>
        <v>200</v>
      </c>
      <c r="J227" s="38">
        <f t="shared" si="30"/>
        <v>49054</v>
      </c>
      <c r="K227" s="53">
        <f t="shared" si="31"/>
        <v>49084</v>
      </c>
      <c r="L227" s="39">
        <f t="shared" si="29"/>
        <v>0</v>
      </c>
      <c r="M227" s="40">
        <f t="shared" si="27"/>
        <v>0</v>
      </c>
      <c r="N227" s="40">
        <f t="shared" si="32"/>
        <v>0</v>
      </c>
      <c r="O227" s="40">
        <f t="shared" si="33"/>
        <v>0</v>
      </c>
      <c r="P227" s="40">
        <f t="shared" si="34"/>
        <v>0</v>
      </c>
    </row>
    <row r="228" spans="8:16" ht="12.75" customHeight="1" x14ac:dyDescent="0.2">
      <c r="H228" s="52">
        <f t="shared" si="28"/>
        <v>16.75</v>
      </c>
      <c r="I228" s="37">
        <f t="shared" si="35"/>
        <v>201</v>
      </c>
      <c r="J228" s="38">
        <f t="shared" si="30"/>
        <v>49084</v>
      </c>
      <c r="K228" s="53">
        <f t="shared" si="31"/>
        <v>49115</v>
      </c>
      <c r="L228" s="39">
        <f t="shared" si="29"/>
        <v>0</v>
      </c>
      <c r="M228" s="40">
        <f t="shared" si="27"/>
        <v>0</v>
      </c>
      <c r="N228" s="40">
        <f t="shared" si="32"/>
        <v>0</v>
      </c>
      <c r="O228" s="40">
        <f t="shared" si="33"/>
        <v>0</v>
      </c>
      <c r="P228" s="40">
        <f t="shared" si="34"/>
        <v>0</v>
      </c>
    </row>
    <row r="229" spans="8:16" ht="12.75" customHeight="1" x14ac:dyDescent="0.2">
      <c r="H229" s="52">
        <f t="shared" si="28"/>
        <v>16.833333333333332</v>
      </c>
      <c r="I229" s="37">
        <f t="shared" si="35"/>
        <v>202</v>
      </c>
      <c r="J229" s="38">
        <f t="shared" si="30"/>
        <v>49115</v>
      </c>
      <c r="K229" s="53">
        <f t="shared" si="31"/>
        <v>49145</v>
      </c>
      <c r="L229" s="39">
        <f t="shared" si="29"/>
        <v>0</v>
      </c>
      <c r="M229" s="40">
        <f t="shared" si="27"/>
        <v>0</v>
      </c>
      <c r="N229" s="40">
        <f t="shared" si="32"/>
        <v>0</v>
      </c>
      <c r="O229" s="40">
        <f t="shared" si="33"/>
        <v>0</v>
      </c>
      <c r="P229" s="40">
        <f t="shared" si="34"/>
        <v>0</v>
      </c>
    </row>
    <row r="230" spans="8:16" ht="12.75" customHeight="1" x14ac:dyDescent="0.2">
      <c r="H230" s="52">
        <f t="shared" si="28"/>
        <v>16.916666666666668</v>
      </c>
      <c r="I230" s="37">
        <f t="shared" si="35"/>
        <v>203</v>
      </c>
      <c r="J230" s="38">
        <f t="shared" si="30"/>
        <v>49145</v>
      </c>
      <c r="K230" s="53">
        <f t="shared" si="31"/>
        <v>49176</v>
      </c>
      <c r="L230" s="39">
        <f t="shared" si="29"/>
        <v>0</v>
      </c>
      <c r="M230" s="40">
        <f t="shared" si="27"/>
        <v>0</v>
      </c>
      <c r="N230" s="40">
        <f t="shared" si="32"/>
        <v>0</v>
      </c>
      <c r="O230" s="40">
        <f t="shared" si="33"/>
        <v>0</v>
      </c>
      <c r="P230" s="40">
        <f t="shared" si="34"/>
        <v>0</v>
      </c>
    </row>
    <row r="231" spans="8:16" ht="12.75" customHeight="1" x14ac:dyDescent="0.2">
      <c r="H231" s="52">
        <f t="shared" si="28"/>
        <v>17</v>
      </c>
      <c r="I231" s="37">
        <f t="shared" si="35"/>
        <v>204</v>
      </c>
      <c r="J231" s="38">
        <f t="shared" si="30"/>
        <v>49176</v>
      </c>
      <c r="K231" s="53">
        <f t="shared" si="31"/>
        <v>49207</v>
      </c>
      <c r="L231" s="39">
        <f t="shared" si="29"/>
        <v>0</v>
      </c>
      <c r="M231" s="40">
        <f t="shared" si="27"/>
        <v>0</v>
      </c>
      <c r="N231" s="40">
        <f t="shared" si="32"/>
        <v>0</v>
      </c>
      <c r="O231" s="40">
        <f t="shared" si="33"/>
        <v>0</v>
      </c>
      <c r="P231" s="40">
        <f t="shared" si="34"/>
        <v>0</v>
      </c>
    </row>
    <row r="232" spans="8:16" ht="12.75" customHeight="1" x14ac:dyDescent="0.2">
      <c r="H232" s="52">
        <f t="shared" si="28"/>
        <v>17.083333333333332</v>
      </c>
      <c r="I232" s="37">
        <f t="shared" si="35"/>
        <v>205</v>
      </c>
      <c r="J232" s="38">
        <f t="shared" si="30"/>
        <v>49207</v>
      </c>
      <c r="K232" s="53">
        <f t="shared" si="31"/>
        <v>49237</v>
      </c>
      <c r="L232" s="39">
        <f t="shared" si="29"/>
        <v>0</v>
      </c>
      <c r="M232" s="40">
        <f t="shared" si="27"/>
        <v>0</v>
      </c>
      <c r="N232" s="40">
        <f t="shared" si="32"/>
        <v>0</v>
      </c>
      <c r="O232" s="40">
        <f t="shared" si="33"/>
        <v>0</v>
      </c>
      <c r="P232" s="40">
        <f t="shared" si="34"/>
        <v>0</v>
      </c>
    </row>
    <row r="233" spans="8:16" ht="12.75" customHeight="1" x14ac:dyDescent="0.2">
      <c r="H233" s="52">
        <f t="shared" si="28"/>
        <v>17.166666666666668</v>
      </c>
      <c r="I233" s="37">
        <f t="shared" si="35"/>
        <v>206</v>
      </c>
      <c r="J233" s="38">
        <f t="shared" si="30"/>
        <v>49237</v>
      </c>
      <c r="K233" s="53">
        <f t="shared" si="31"/>
        <v>49268</v>
      </c>
      <c r="L233" s="39">
        <f t="shared" si="29"/>
        <v>0</v>
      </c>
      <c r="M233" s="40">
        <f t="shared" si="27"/>
        <v>0</v>
      </c>
      <c r="N233" s="40">
        <f t="shared" si="32"/>
        <v>0</v>
      </c>
      <c r="O233" s="40">
        <f t="shared" si="33"/>
        <v>0</v>
      </c>
      <c r="P233" s="40">
        <f t="shared" si="34"/>
        <v>0</v>
      </c>
    </row>
    <row r="234" spans="8:16" ht="12.75" customHeight="1" x14ac:dyDescent="0.2">
      <c r="H234" s="52">
        <f t="shared" si="28"/>
        <v>17.25</v>
      </c>
      <c r="I234" s="37">
        <f t="shared" si="35"/>
        <v>207</v>
      </c>
      <c r="J234" s="38">
        <f t="shared" si="30"/>
        <v>49268</v>
      </c>
      <c r="K234" s="53">
        <f t="shared" si="31"/>
        <v>49298</v>
      </c>
      <c r="L234" s="39">
        <f t="shared" si="29"/>
        <v>0</v>
      </c>
      <c r="M234" s="40">
        <f t="shared" si="27"/>
        <v>0</v>
      </c>
      <c r="N234" s="40">
        <f t="shared" si="32"/>
        <v>0</v>
      </c>
      <c r="O234" s="40">
        <f t="shared" si="33"/>
        <v>0</v>
      </c>
      <c r="P234" s="40">
        <f t="shared" si="34"/>
        <v>0</v>
      </c>
    </row>
    <row r="235" spans="8:16" ht="12.75" customHeight="1" x14ac:dyDescent="0.2">
      <c r="H235" s="52">
        <f t="shared" si="28"/>
        <v>17.333333333333332</v>
      </c>
      <c r="I235" s="37">
        <f t="shared" si="35"/>
        <v>208</v>
      </c>
      <c r="J235" s="38">
        <f t="shared" si="30"/>
        <v>49298</v>
      </c>
      <c r="K235" s="53">
        <f t="shared" si="31"/>
        <v>49329</v>
      </c>
      <c r="L235" s="39">
        <f t="shared" si="29"/>
        <v>0</v>
      </c>
      <c r="M235" s="40">
        <f t="shared" si="27"/>
        <v>0</v>
      </c>
      <c r="N235" s="40">
        <f t="shared" si="32"/>
        <v>0</v>
      </c>
      <c r="O235" s="40">
        <f t="shared" si="33"/>
        <v>0</v>
      </c>
      <c r="P235" s="40">
        <f t="shared" si="34"/>
        <v>0</v>
      </c>
    </row>
    <row r="236" spans="8:16" ht="12.75" customHeight="1" x14ac:dyDescent="0.2">
      <c r="H236" s="52">
        <f t="shared" si="28"/>
        <v>17.416666666666668</v>
      </c>
      <c r="I236" s="37">
        <f t="shared" si="35"/>
        <v>209</v>
      </c>
      <c r="J236" s="38">
        <f t="shared" si="30"/>
        <v>49329</v>
      </c>
      <c r="K236" s="53">
        <f t="shared" si="31"/>
        <v>49360</v>
      </c>
      <c r="L236" s="39">
        <f t="shared" si="29"/>
        <v>0</v>
      </c>
      <c r="M236" s="40">
        <f t="shared" si="27"/>
        <v>0</v>
      </c>
      <c r="N236" s="40">
        <f t="shared" si="32"/>
        <v>0</v>
      </c>
      <c r="O236" s="40">
        <f t="shared" si="33"/>
        <v>0</v>
      </c>
      <c r="P236" s="40">
        <f t="shared" si="34"/>
        <v>0</v>
      </c>
    </row>
    <row r="237" spans="8:16" ht="12.75" customHeight="1" x14ac:dyDescent="0.2">
      <c r="H237" s="52">
        <f t="shared" si="28"/>
        <v>17.5</v>
      </c>
      <c r="I237" s="37">
        <f t="shared" si="35"/>
        <v>210</v>
      </c>
      <c r="J237" s="38">
        <f t="shared" si="30"/>
        <v>49360</v>
      </c>
      <c r="K237" s="53">
        <f t="shared" si="31"/>
        <v>49388</v>
      </c>
      <c r="L237" s="39">
        <f t="shared" si="29"/>
        <v>0</v>
      </c>
      <c r="M237" s="40">
        <f t="shared" si="27"/>
        <v>0</v>
      </c>
      <c r="N237" s="40">
        <f t="shared" si="32"/>
        <v>0</v>
      </c>
      <c r="O237" s="40">
        <f t="shared" si="33"/>
        <v>0</v>
      </c>
      <c r="P237" s="40">
        <f t="shared" si="34"/>
        <v>0</v>
      </c>
    </row>
    <row r="238" spans="8:16" ht="12.75" customHeight="1" x14ac:dyDescent="0.2">
      <c r="H238" s="52">
        <f t="shared" si="28"/>
        <v>17.583333333333332</v>
      </c>
      <c r="I238" s="37">
        <f t="shared" si="35"/>
        <v>211</v>
      </c>
      <c r="J238" s="38">
        <f t="shared" si="30"/>
        <v>49388</v>
      </c>
      <c r="K238" s="53">
        <f t="shared" si="31"/>
        <v>49419</v>
      </c>
      <c r="L238" s="39">
        <f t="shared" si="29"/>
        <v>0</v>
      </c>
      <c r="M238" s="40">
        <f t="shared" si="27"/>
        <v>0</v>
      </c>
      <c r="N238" s="40">
        <f t="shared" si="32"/>
        <v>0</v>
      </c>
      <c r="O238" s="40">
        <f t="shared" si="33"/>
        <v>0</v>
      </c>
      <c r="P238" s="40">
        <f t="shared" si="34"/>
        <v>0</v>
      </c>
    </row>
    <row r="239" spans="8:16" ht="12.75" customHeight="1" x14ac:dyDescent="0.2">
      <c r="H239" s="52">
        <f t="shared" si="28"/>
        <v>17.666666666666668</v>
      </c>
      <c r="I239" s="37">
        <f t="shared" si="35"/>
        <v>212</v>
      </c>
      <c r="J239" s="38">
        <f t="shared" si="30"/>
        <v>49419</v>
      </c>
      <c r="K239" s="53">
        <f t="shared" si="31"/>
        <v>49449</v>
      </c>
      <c r="L239" s="39">
        <f t="shared" si="29"/>
        <v>0</v>
      </c>
      <c r="M239" s="40">
        <f t="shared" si="27"/>
        <v>0</v>
      </c>
      <c r="N239" s="40">
        <f t="shared" si="32"/>
        <v>0</v>
      </c>
      <c r="O239" s="40">
        <f t="shared" si="33"/>
        <v>0</v>
      </c>
      <c r="P239" s="40">
        <f t="shared" si="34"/>
        <v>0</v>
      </c>
    </row>
    <row r="240" spans="8:16" ht="12.75" customHeight="1" x14ac:dyDescent="0.2">
      <c r="H240" s="52">
        <f t="shared" si="28"/>
        <v>17.75</v>
      </c>
      <c r="I240" s="37">
        <f t="shared" si="35"/>
        <v>213</v>
      </c>
      <c r="J240" s="38">
        <f t="shared" si="30"/>
        <v>49449</v>
      </c>
      <c r="K240" s="53">
        <f t="shared" si="31"/>
        <v>49480</v>
      </c>
      <c r="L240" s="39">
        <f t="shared" si="29"/>
        <v>0</v>
      </c>
      <c r="M240" s="40">
        <f t="shared" si="27"/>
        <v>0</v>
      </c>
      <c r="N240" s="40">
        <f t="shared" si="32"/>
        <v>0</v>
      </c>
      <c r="O240" s="40">
        <f t="shared" si="33"/>
        <v>0</v>
      </c>
      <c r="P240" s="40">
        <f t="shared" si="34"/>
        <v>0</v>
      </c>
    </row>
    <row r="241" spans="8:16" ht="12.75" customHeight="1" x14ac:dyDescent="0.2">
      <c r="H241" s="52">
        <f t="shared" si="28"/>
        <v>17.833333333333332</v>
      </c>
      <c r="I241" s="37">
        <f t="shared" si="35"/>
        <v>214</v>
      </c>
      <c r="J241" s="38">
        <f t="shared" si="30"/>
        <v>49480</v>
      </c>
      <c r="K241" s="53">
        <f t="shared" si="31"/>
        <v>49510</v>
      </c>
      <c r="L241" s="39">
        <f t="shared" si="29"/>
        <v>0</v>
      </c>
      <c r="M241" s="40">
        <f t="shared" si="27"/>
        <v>0</v>
      </c>
      <c r="N241" s="40">
        <f t="shared" si="32"/>
        <v>0</v>
      </c>
      <c r="O241" s="40">
        <f t="shared" si="33"/>
        <v>0</v>
      </c>
      <c r="P241" s="40">
        <f t="shared" si="34"/>
        <v>0</v>
      </c>
    </row>
    <row r="242" spans="8:16" ht="12.75" customHeight="1" x14ac:dyDescent="0.2">
      <c r="H242" s="52">
        <f t="shared" si="28"/>
        <v>17.916666666666668</v>
      </c>
      <c r="I242" s="37">
        <f t="shared" si="35"/>
        <v>215</v>
      </c>
      <c r="J242" s="38">
        <f t="shared" si="30"/>
        <v>49510</v>
      </c>
      <c r="K242" s="53">
        <f t="shared" si="31"/>
        <v>49541</v>
      </c>
      <c r="L242" s="39">
        <f t="shared" si="29"/>
        <v>0</v>
      </c>
      <c r="M242" s="40">
        <f t="shared" si="27"/>
        <v>0</v>
      </c>
      <c r="N242" s="40">
        <f t="shared" si="32"/>
        <v>0</v>
      </c>
      <c r="O242" s="40">
        <f t="shared" si="33"/>
        <v>0</v>
      </c>
      <c r="P242" s="40">
        <f t="shared" si="34"/>
        <v>0</v>
      </c>
    </row>
    <row r="243" spans="8:16" ht="12.75" customHeight="1" x14ac:dyDescent="0.2">
      <c r="H243" s="52">
        <f t="shared" si="28"/>
        <v>18</v>
      </c>
      <c r="I243" s="37">
        <f t="shared" si="35"/>
        <v>216</v>
      </c>
      <c r="J243" s="38">
        <f t="shared" si="30"/>
        <v>49541</v>
      </c>
      <c r="K243" s="53">
        <f t="shared" si="31"/>
        <v>49572</v>
      </c>
      <c r="L243" s="39">
        <f t="shared" si="29"/>
        <v>0</v>
      </c>
      <c r="M243" s="40">
        <f t="shared" si="27"/>
        <v>0</v>
      </c>
      <c r="N243" s="40">
        <f t="shared" si="32"/>
        <v>0</v>
      </c>
      <c r="O243" s="40">
        <f t="shared" si="33"/>
        <v>0</v>
      </c>
      <c r="P243" s="40">
        <f t="shared" si="34"/>
        <v>0</v>
      </c>
    </row>
    <row r="244" spans="8:16" ht="12.75" customHeight="1" x14ac:dyDescent="0.2">
      <c r="H244" s="52">
        <f t="shared" si="28"/>
        <v>18.083333333333332</v>
      </c>
      <c r="I244" s="37">
        <f t="shared" si="35"/>
        <v>217</v>
      </c>
      <c r="J244" s="38">
        <f t="shared" si="30"/>
        <v>49572</v>
      </c>
      <c r="K244" s="53">
        <f t="shared" si="31"/>
        <v>49602</v>
      </c>
      <c r="L244" s="39">
        <f t="shared" si="29"/>
        <v>0</v>
      </c>
      <c r="M244" s="40">
        <f t="shared" si="27"/>
        <v>0</v>
      </c>
      <c r="N244" s="40">
        <f t="shared" si="32"/>
        <v>0</v>
      </c>
      <c r="O244" s="40">
        <f t="shared" si="33"/>
        <v>0</v>
      </c>
      <c r="P244" s="40">
        <f t="shared" si="34"/>
        <v>0</v>
      </c>
    </row>
    <row r="245" spans="8:16" ht="12.75" customHeight="1" x14ac:dyDescent="0.2">
      <c r="H245" s="52">
        <f t="shared" si="28"/>
        <v>18.166666666666668</v>
      </c>
      <c r="I245" s="37">
        <f t="shared" si="35"/>
        <v>218</v>
      </c>
      <c r="J245" s="38">
        <f t="shared" si="30"/>
        <v>49602</v>
      </c>
      <c r="K245" s="53">
        <f t="shared" si="31"/>
        <v>49633</v>
      </c>
      <c r="L245" s="39">
        <f t="shared" si="29"/>
        <v>0</v>
      </c>
      <c r="M245" s="40">
        <f t="shared" si="27"/>
        <v>0</v>
      </c>
      <c r="N245" s="40">
        <f t="shared" si="32"/>
        <v>0</v>
      </c>
      <c r="O245" s="40">
        <f t="shared" si="33"/>
        <v>0</v>
      </c>
      <c r="P245" s="40">
        <f t="shared" si="34"/>
        <v>0</v>
      </c>
    </row>
    <row r="246" spans="8:16" ht="12.75" customHeight="1" x14ac:dyDescent="0.2">
      <c r="H246" s="52">
        <f t="shared" si="28"/>
        <v>18.25</v>
      </c>
      <c r="I246" s="37">
        <f t="shared" si="35"/>
        <v>219</v>
      </c>
      <c r="J246" s="38">
        <f t="shared" si="30"/>
        <v>49633</v>
      </c>
      <c r="K246" s="53">
        <f t="shared" si="31"/>
        <v>49663</v>
      </c>
      <c r="L246" s="39">
        <f t="shared" si="29"/>
        <v>0</v>
      </c>
      <c r="M246" s="40">
        <f t="shared" si="27"/>
        <v>0</v>
      </c>
      <c r="N246" s="40">
        <f t="shared" si="32"/>
        <v>0</v>
      </c>
      <c r="O246" s="40">
        <f t="shared" si="33"/>
        <v>0</v>
      </c>
      <c r="P246" s="40">
        <f t="shared" si="34"/>
        <v>0</v>
      </c>
    </row>
    <row r="247" spans="8:16" ht="12.75" customHeight="1" x14ac:dyDescent="0.2">
      <c r="H247" s="52">
        <f t="shared" si="28"/>
        <v>18.333333333333332</v>
      </c>
      <c r="I247" s="37">
        <f t="shared" si="35"/>
        <v>220</v>
      </c>
      <c r="J247" s="38">
        <f t="shared" si="30"/>
        <v>49663</v>
      </c>
      <c r="K247" s="53">
        <f t="shared" si="31"/>
        <v>49694</v>
      </c>
      <c r="L247" s="39">
        <f t="shared" si="29"/>
        <v>0</v>
      </c>
      <c r="M247" s="40">
        <f t="shared" si="27"/>
        <v>0</v>
      </c>
      <c r="N247" s="40">
        <f t="shared" si="32"/>
        <v>0</v>
      </c>
      <c r="O247" s="40">
        <f t="shared" si="33"/>
        <v>0</v>
      </c>
      <c r="P247" s="40">
        <f t="shared" si="34"/>
        <v>0</v>
      </c>
    </row>
    <row r="248" spans="8:16" ht="12.75" customHeight="1" x14ac:dyDescent="0.2">
      <c r="H248" s="52">
        <f t="shared" si="28"/>
        <v>18.416666666666668</v>
      </c>
      <c r="I248" s="37">
        <f t="shared" si="35"/>
        <v>221</v>
      </c>
      <c r="J248" s="38">
        <f t="shared" si="30"/>
        <v>49694</v>
      </c>
      <c r="K248" s="53">
        <f t="shared" si="31"/>
        <v>49725</v>
      </c>
      <c r="L248" s="39">
        <f t="shared" si="29"/>
        <v>0</v>
      </c>
      <c r="M248" s="40">
        <f t="shared" si="27"/>
        <v>0</v>
      </c>
      <c r="N248" s="40">
        <f t="shared" si="32"/>
        <v>0</v>
      </c>
      <c r="O248" s="40">
        <f t="shared" si="33"/>
        <v>0</v>
      </c>
      <c r="P248" s="40">
        <f t="shared" si="34"/>
        <v>0</v>
      </c>
    </row>
    <row r="249" spans="8:16" ht="12.75" customHeight="1" x14ac:dyDescent="0.2">
      <c r="H249" s="52">
        <f t="shared" si="28"/>
        <v>18.5</v>
      </c>
      <c r="I249" s="37">
        <f t="shared" si="35"/>
        <v>222</v>
      </c>
      <c r="J249" s="38">
        <f t="shared" si="30"/>
        <v>49725</v>
      </c>
      <c r="K249" s="53">
        <f t="shared" si="31"/>
        <v>49754</v>
      </c>
      <c r="L249" s="39">
        <f t="shared" si="29"/>
        <v>0</v>
      </c>
      <c r="M249" s="40">
        <f t="shared" si="27"/>
        <v>0</v>
      </c>
      <c r="N249" s="40">
        <f t="shared" si="32"/>
        <v>0</v>
      </c>
      <c r="O249" s="40">
        <f t="shared" si="33"/>
        <v>0</v>
      </c>
      <c r="P249" s="40">
        <f t="shared" si="34"/>
        <v>0</v>
      </c>
    </row>
    <row r="250" spans="8:16" ht="12.75" customHeight="1" x14ac:dyDescent="0.2">
      <c r="H250" s="52">
        <f t="shared" si="28"/>
        <v>18.583333333333332</v>
      </c>
      <c r="I250" s="37">
        <f t="shared" si="35"/>
        <v>223</v>
      </c>
      <c r="J250" s="38">
        <f t="shared" si="30"/>
        <v>49754</v>
      </c>
      <c r="K250" s="53">
        <f t="shared" si="31"/>
        <v>49785</v>
      </c>
      <c r="L250" s="39">
        <f t="shared" si="29"/>
        <v>0</v>
      </c>
      <c r="M250" s="40">
        <f t="shared" si="27"/>
        <v>0</v>
      </c>
      <c r="N250" s="40">
        <f t="shared" si="32"/>
        <v>0</v>
      </c>
      <c r="O250" s="40">
        <f t="shared" si="33"/>
        <v>0</v>
      </c>
      <c r="P250" s="40">
        <f t="shared" si="34"/>
        <v>0</v>
      </c>
    </row>
    <row r="251" spans="8:16" ht="12.75" customHeight="1" x14ac:dyDescent="0.2">
      <c r="H251" s="52">
        <f t="shared" si="28"/>
        <v>18.666666666666668</v>
      </c>
      <c r="I251" s="37">
        <f t="shared" si="35"/>
        <v>224</v>
      </c>
      <c r="J251" s="38">
        <f t="shared" si="30"/>
        <v>49785</v>
      </c>
      <c r="K251" s="53">
        <f t="shared" si="31"/>
        <v>49815</v>
      </c>
      <c r="L251" s="39">
        <f t="shared" si="29"/>
        <v>0</v>
      </c>
      <c r="M251" s="40">
        <f t="shared" si="27"/>
        <v>0</v>
      </c>
      <c r="N251" s="40">
        <f t="shared" si="32"/>
        <v>0</v>
      </c>
      <c r="O251" s="40">
        <f t="shared" si="33"/>
        <v>0</v>
      </c>
      <c r="P251" s="40">
        <f t="shared" si="34"/>
        <v>0</v>
      </c>
    </row>
    <row r="252" spans="8:16" ht="12.75" customHeight="1" x14ac:dyDescent="0.2">
      <c r="H252" s="52">
        <f t="shared" si="28"/>
        <v>18.75</v>
      </c>
      <c r="I252" s="37">
        <f t="shared" si="35"/>
        <v>225</v>
      </c>
      <c r="J252" s="38">
        <f t="shared" si="30"/>
        <v>49815</v>
      </c>
      <c r="K252" s="53">
        <f t="shared" si="31"/>
        <v>49846</v>
      </c>
      <c r="L252" s="39">
        <f t="shared" si="29"/>
        <v>0</v>
      </c>
      <c r="M252" s="40">
        <f t="shared" si="27"/>
        <v>0</v>
      </c>
      <c r="N252" s="40">
        <f t="shared" si="32"/>
        <v>0</v>
      </c>
      <c r="O252" s="40">
        <f t="shared" si="33"/>
        <v>0</v>
      </c>
      <c r="P252" s="40">
        <f t="shared" si="34"/>
        <v>0</v>
      </c>
    </row>
    <row r="253" spans="8:16" ht="12.75" customHeight="1" x14ac:dyDescent="0.2">
      <c r="H253" s="52">
        <f t="shared" si="28"/>
        <v>18.833333333333332</v>
      </c>
      <c r="I253" s="37">
        <f t="shared" si="35"/>
        <v>226</v>
      </c>
      <c r="J253" s="38">
        <f t="shared" si="30"/>
        <v>49846</v>
      </c>
      <c r="K253" s="53">
        <f t="shared" si="31"/>
        <v>49876</v>
      </c>
      <c r="L253" s="39">
        <f t="shared" si="29"/>
        <v>0</v>
      </c>
      <c r="M253" s="40">
        <f t="shared" si="27"/>
        <v>0</v>
      </c>
      <c r="N253" s="40">
        <f t="shared" si="32"/>
        <v>0</v>
      </c>
      <c r="O253" s="40">
        <f t="shared" si="33"/>
        <v>0</v>
      </c>
      <c r="P253" s="40">
        <f t="shared" si="34"/>
        <v>0</v>
      </c>
    </row>
    <row r="254" spans="8:16" ht="12.75" customHeight="1" x14ac:dyDescent="0.2">
      <c r="H254" s="52">
        <f t="shared" si="28"/>
        <v>18.916666666666668</v>
      </c>
      <c r="I254" s="37">
        <f t="shared" si="35"/>
        <v>227</v>
      </c>
      <c r="J254" s="38">
        <f t="shared" si="30"/>
        <v>49876</v>
      </c>
      <c r="K254" s="53">
        <f t="shared" si="31"/>
        <v>49907</v>
      </c>
      <c r="L254" s="39">
        <f t="shared" si="29"/>
        <v>0</v>
      </c>
      <c r="M254" s="40">
        <f t="shared" si="27"/>
        <v>0</v>
      </c>
      <c r="N254" s="40">
        <f t="shared" si="32"/>
        <v>0</v>
      </c>
      <c r="O254" s="40">
        <f t="shared" si="33"/>
        <v>0</v>
      </c>
      <c r="P254" s="40">
        <f t="shared" si="34"/>
        <v>0</v>
      </c>
    </row>
    <row r="255" spans="8:16" ht="12.75" customHeight="1" x14ac:dyDescent="0.2">
      <c r="H255" s="52">
        <f t="shared" si="28"/>
        <v>19</v>
      </c>
      <c r="I255" s="37">
        <f t="shared" si="35"/>
        <v>228</v>
      </c>
      <c r="J255" s="38">
        <f t="shared" si="30"/>
        <v>49907</v>
      </c>
      <c r="K255" s="53">
        <f t="shared" si="31"/>
        <v>49938</v>
      </c>
      <c r="L255" s="39">
        <f t="shared" si="29"/>
        <v>0</v>
      </c>
      <c r="M255" s="40">
        <f t="shared" si="27"/>
        <v>0</v>
      </c>
      <c r="N255" s="40">
        <f t="shared" si="32"/>
        <v>0</v>
      </c>
      <c r="O255" s="40">
        <f t="shared" si="33"/>
        <v>0</v>
      </c>
      <c r="P255" s="40">
        <f t="shared" si="34"/>
        <v>0</v>
      </c>
    </row>
    <row r="256" spans="8:16" ht="12.75" customHeight="1" x14ac:dyDescent="0.2">
      <c r="H256" s="52">
        <f t="shared" si="28"/>
        <v>19.083333333333332</v>
      </c>
      <c r="I256" s="37">
        <f t="shared" si="35"/>
        <v>229</v>
      </c>
      <c r="J256" s="38">
        <f t="shared" si="30"/>
        <v>49938</v>
      </c>
      <c r="K256" s="53">
        <f t="shared" si="31"/>
        <v>49968</v>
      </c>
      <c r="L256" s="39">
        <f t="shared" si="29"/>
        <v>0</v>
      </c>
      <c r="M256" s="40">
        <f t="shared" si="27"/>
        <v>0</v>
      </c>
      <c r="N256" s="40">
        <f t="shared" si="32"/>
        <v>0</v>
      </c>
      <c r="O256" s="40">
        <f t="shared" si="33"/>
        <v>0</v>
      </c>
      <c r="P256" s="40">
        <f t="shared" si="34"/>
        <v>0</v>
      </c>
    </row>
    <row r="257" spans="8:16" ht="12.75" customHeight="1" x14ac:dyDescent="0.2">
      <c r="H257" s="52">
        <f t="shared" si="28"/>
        <v>19.166666666666668</v>
      </c>
      <c r="I257" s="37">
        <f t="shared" si="35"/>
        <v>230</v>
      </c>
      <c r="J257" s="38">
        <f t="shared" si="30"/>
        <v>49968</v>
      </c>
      <c r="K257" s="53">
        <f t="shared" si="31"/>
        <v>49999</v>
      </c>
      <c r="L257" s="39">
        <f t="shared" si="29"/>
        <v>0</v>
      </c>
      <c r="M257" s="40">
        <f t="shared" si="27"/>
        <v>0</v>
      </c>
      <c r="N257" s="40">
        <f t="shared" si="32"/>
        <v>0</v>
      </c>
      <c r="O257" s="40">
        <f t="shared" si="33"/>
        <v>0</v>
      </c>
      <c r="P257" s="40">
        <f t="shared" si="34"/>
        <v>0</v>
      </c>
    </row>
    <row r="258" spans="8:16" ht="12.75" customHeight="1" x14ac:dyDescent="0.2">
      <c r="H258" s="52">
        <f t="shared" si="28"/>
        <v>19.25</v>
      </c>
      <c r="I258" s="37">
        <f t="shared" si="35"/>
        <v>231</v>
      </c>
      <c r="J258" s="38">
        <f t="shared" si="30"/>
        <v>49999</v>
      </c>
      <c r="K258" s="53">
        <f t="shared" si="31"/>
        <v>50029</v>
      </c>
      <c r="L258" s="39">
        <f t="shared" si="29"/>
        <v>0</v>
      </c>
      <c r="M258" s="40">
        <f t="shared" si="27"/>
        <v>0</v>
      </c>
      <c r="N258" s="40">
        <f t="shared" si="32"/>
        <v>0</v>
      </c>
      <c r="O258" s="40">
        <f t="shared" si="33"/>
        <v>0</v>
      </c>
      <c r="P258" s="40">
        <f t="shared" si="34"/>
        <v>0</v>
      </c>
    </row>
    <row r="259" spans="8:16" ht="12.75" customHeight="1" x14ac:dyDescent="0.2">
      <c r="H259" s="52">
        <f t="shared" si="28"/>
        <v>19.333333333333332</v>
      </c>
      <c r="I259" s="37">
        <f t="shared" si="35"/>
        <v>232</v>
      </c>
      <c r="J259" s="38">
        <f t="shared" si="30"/>
        <v>50029</v>
      </c>
      <c r="K259" s="53">
        <f t="shared" si="31"/>
        <v>50060</v>
      </c>
      <c r="L259" s="39">
        <f t="shared" si="29"/>
        <v>0</v>
      </c>
      <c r="M259" s="40">
        <f t="shared" si="27"/>
        <v>0</v>
      </c>
      <c r="N259" s="40">
        <f t="shared" si="32"/>
        <v>0</v>
      </c>
      <c r="O259" s="40">
        <f t="shared" si="33"/>
        <v>0</v>
      </c>
      <c r="P259" s="40">
        <f t="shared" si="34"/>
        <v>0</v>
      </c>
    </row>
    <row r="260" spans="8:16" ht="12.75" customHeight="1" x14ac:dyDescent="0.2">
      <c r="H260" s="52">
        <f t="shared" si="28"/>
        <v>19.416666666666668</v>
      </c>
      <c r="I260" s="37">
        <f t="shared" si="35"/>
        <v>233</v>
      </c>
      <c r="J260" s="38">
        <f t="shared" si="30"/>
        <v>50060</v>
      </c>
      <c r="K260" s="53">
        <f t="shared" si="31"/>
        <v>50091</v>
      </c>
      <c r="L260" s="39">
        <f t="shared" si="29"/>
        <v>0</v>
      </c>
      <c r="M260" s="40">
        <f t="shared" si="27"/>
        <v>0</v>
      </c>
      <c r="N260" s="40">
        <f t="shared" si="32"/>
        <v>0</v>
      </c>
      <c r="O260" s="40">
        <f t="shared" si="33"/>
        <v>0</v>
      </c>
      <c r="P260" s="40">
        <f t="shared" si="34"/>
        <v>0</v>
      </c>
    </row>
    <row r="261" spans="8:16" ht="12.75" customHeight="1" x14ac:dyDescent="0.2">
      <c r="H261" s="52">
        <f t="shared" si="28"/>
        <v>19.5</v>
      </c>
      <c r="I261" s="37">
        <f t="shared" si="35"/>
        <v>234</v>
      </c>
      <c r="J261" s="38">
        <f t="shared" si="30"/>
        <v>50091</v>
      </c>
      <c r="K261" s="53">
        <f t="shared" si="31"/>
        <v>50119</v>
      </c>
      <c r="L261" s="39">
        <f t="shared" si="29"/>
        <v>0</v>
      </c>
      <c r="M261" s="40">
        <f t="shared" si="27"/>
        <v>0</v>
      </c>
      <c r="N261" s="40">
        <f t="shared" si="32"/>
        <v>0</v>
      </c>
      <c r="O261" s="40">
        <f t="shared" si="33"/>
        <v>0</v>
      </c>
      <c r="P261" s="40">
        <f t="shared" si="34"/>
        <v>0</v>
      </c>
    </row>
    <row r="262" spans="8:16" ht="12.75" customHeight="1" x14ac:dyDescent="0.2">
      <c r="H262" s="52">
        <f t="shared" si="28"/>
        <v>19.583333333333332</v>
      </c>
      <c r="I262" s="37">
        <f t="shared" si="35"/>
        <v>235</v>
      </c>
      <c r="J262" s="38">
        <f t="shared" si="30"/>
        <v>50119</v>
      </c>
      <c r="K262" s="53">
        <f t="shared" si="31"/>
        <v>50150</v>
      </c>
      <c r="L262" s="39">
        <f t="shared" si="29"/>
        <v>0</v>
      </c>
      <c r="M262" s="40">
        <f t="shared" si="27"/>
        <v>0</v>
      </c>
      <c r="N262" s="40">
        <f t="shared" si="32"/>
        <v>0</v>
      </c>
      <c r="O262" s="40">
        <f t="shared" si="33"/>
        <v>0</v>
      </c>
      <c r="P262" s="40">
        <f t="shared" si="34"/>
        <v>0</v>
      </c>
    </row>
    <row r="263" spans="8:16" ht="12.75" customHeight="1" x14ac:dyDescent="0.2">
      <c r="H263" s="52">
        <f t="shared" si="28"/>
        <v>19.666666666666668</v>
      </c>
      <c r="I263" s="37">
        <f t="shared" si="35"/>
        <v>236</v>
      </c>
      <c r="J263" s="38">
        <f t="shared" si="30"/>
        <v>50150</v>
      </c>
      <c r="K263" s="53">
        <f t="shared" si="31"/>
        <v>50180</v>
      </c>
      <c r="L263" s="39">
        <f t="shared" si="29"/>
        <v>0</v>
      </c>
      <c r="M263" s="40">
        <f t="shared" si="27"/>
        <v>0</v>
      </c>
      <c r="N263" s="40">
        <f t="shared" si="32"/>
        <v>0</v>
      </c>
      <c r="O263" s="40">
        <f t="shared" si="33"/>
        <v>0</v>
      </c>
      <c r="P263" s="40">
        <f t="shared" si="34"/>
        <v>0</v>
      </c>
    </row>
    <row r="264" spans="8:16" ht="12.75" customHeight="1" x14ac:dyDescent="0.2">
      <c r="H264" s="52">
        <f t="shared" si="28"/>
        <v>19.75</v>
      </c>
      <c r="I264" s="37">
        <f t="shared" si="35"/>
        <v>237</v>
      </c>
      <c r="J264" s="38">
        <f t="shared" si="30"/>
        <v>50180</v>
      </c>
      <c r="K264" s="53">
        <f t="shared" si="31"/>
        <v>50211</v>
      </c>
      <c r="L264" s="39">
        <f t="shared" si="29"/>
        <v>0</v>
      </c>
      <c r="M264" s="40">
        <f t="shared" si="27"/>
        <v>0</v>
      </c>
      <c r="N264" s="40">
        <f t="shared" si="32"/>
        <v>0</v>
      </c>
      <c r="O264" s="40">
        <f t="shared" si="33"/>
        <v>0</v>
      </c>
      <c r="P264" s="40">
        <f t="shared" si="34"/>
        <v>0</v>
      </c>
    </row>
    <row r="265" spans="8:16" ht="12.75" customHeight="1" x14ac:dyDescent="0.2">
      <c r="H265" s="52">
        <f t="shared" si="28"/>
        <v>19.833333333333332</v>
      </c>
      <c r="I265" s="37">
        <f t="shared" si="35"/>
        <v>238</v>
      </c>
      <c r="J265" s="38">
        <f t="shared" si="30"/>
        <v>50211</v>
      </c>
      <c r="K265" s="53">
        <f t="shared" si="31"/>
        <v>50241</v>
      </c>
      <c r="L265" s="39">
        <f t="shared" si="29"/>
        <v>0</v>
      </c>
      <c r="M265" s="40">
        <f t="shared" si="27"/>
        <v>0</v>
      </c>
      <c r="N265" s="40">
        <f t="shared" si="32"/>
        <v>0</v>
      </c>
      <c r="O265" s="40">
        <f t="shared" si="33"/>
        <v>0</v>
      </c>
      <c r="P265" s="40">
        <f t="shared" si="34"/>
        <v>0</v>
      </c>
    </row>
    <row r="266" spans="8:16" ht="12.75" customHeight="1" x14ac:dyDescent="0.2">
      <c r="H266" s="52">
        <f t="shared" si="28"/>
        <v>19.916666666666668</v>
      </c>
      <c r="I266" s="37">
        <f t="shared" si="35"/>
        <v>239</v>
      </c>
      <c r="J266" s="38">
        <f t="shared" si="30"/>
        <v>50241</v>
      </c>
      <c r="K266" s="53">
        <f t="shared" si="31"/>
        <v>50272</v>
      </c>
      <c r="L266" s="39">
        <f t="shared" si="29"/>
        <v>0</v>
      </c>
      <c r="M266" s="40">
        <f t="shared" si="27"/>
        <v>0</v>
      </c>
      <c r="N266" s="40">
        <f t="shared" si="32"/>
        <v>0</v>
      </c>
      <c r="O266" s="40">
        <f t="shared" si="33"/>
        <v>0</v>
      </c>
      <c r="P266" s="40">
        <f t="shared" si="34"/>
        <v>0</v>
      </c>
    </row>
    <row r="267" spans="8:16" ht="12.75" customHeight="1" x14ac:dyDescent="0.2">
      <c r="H267" s="52">
        <f t="shared" si="28"/>
        <v>20</v>
      </c>
      <c r="I267" s="37">
        <f t="shared" si="35"/>
        <v>240</v>
      </c>
      <c r="J267" s="38">
        <f t="shared" si="30"/>
        <v>50272</v>
      </c>
      <c r="K267" s="53">
        <f t="shared" si="31"/>
        <v>50303</v>
      </c>
      <c r="L267" s="39">
        <f t="shared" si="29"/>
        <v>0</v>
      </c>
      <c r="M267" s="40">
        <f t="shared" si="27"/>
        <v>0</v>
      </c>
      <c r="N267" s="40">
        <f t="shared" si="32"/>
        <v>0</v>
      </c>
      <c r="O267" s="40">
        <f t="shared" si="33"/>
        <v>0</v>
      </c>
      <c r="P267" s="40">
        <f t="shared" si="34"/>
        <v>0</v>
      </c>
    </row>
    <row r="268" spans="8:16" ht="12.75" customHeight="1" x14ac:dyDescent="0.2">
      <c r="I268" s="37">
        <f t="shared" si="35"/>
        <v>241</v>
      </c>
      <c r="J268" s="38">
        <f t="shared" si="30"/>
        <v>50303</v>
      </c>
      <c r="K268" s="53">
        <f t="shared" si="31"/>
        <v>50333</v>
      </c>
      <c r="L268" s="39">
        <f t="shared" si="29"/>
        <v>0</v>
      </c>
      <c r="M268" s="40">
        <f t="shared" si="27"/>
        <v>0</v>
      </c>
      <c r="N268" s="40">
        <f t="shared" si="32"/>
        <v>0</v>
      </c>
      <c r="O268" s="40">
        <f t="shared" si="33"/>
        <v>0</v>
      </c>
      <c r="P268" s="40">
        <f t="shared" si="34"/>
        <v>0</v>
      </c>
    </row>
    <row r="269" spans="8:16" ht="12.75" customHeight="1" x14ac:dyDescent="0.2">
      <c r="I269" s="37">
        <f t="shared" si="35"/>
        <v>242</v>
      </c>
      <c r="J269" s="38">
        <f t="shared" si="30"/>
        <v>50333</v>
      </c>
      <c r="K269" s="53">
        <f t="shared" si="31"/>
        <v>50364</v>
      </c>
      <c r="L269" s="39">
        <f t="shared" si="29"/>
        <v>0</v>
      </c>
      <c r="M269" s="40">
        <f t="shared" si="27"/>
        <v>0</v>
      </c>
      <c r="N269" s="40">
        <f t="shared" si="32"/>
        <v>0</v>
      </c>
      <c r="O269" s="40">
        <f t="shared" si="33"/>
        <v>0</v>
      </c>
      <c r="P269" s="40">
        <f t="shared" si="34"/>
        <v>0</v>
      </c>
    </row>
    <row r="270" spans="8:16" ht="12.75" customHeight="1" x14ac:dyDescent="0.2">
      <c r="I270" s="37">
        <f t="shared" si="35"/>
        <v>243</v>
      </c>
      <c r="J270" s="38">
        <f t="shared" si="30"/>
        <v>50364</v>
      </c>
      <c r="K270" s="53">
        <f t="shared" si="31"/>
        <v>50394</v>
      </c>
      <c r="L270" s="39">
        <f t="shared" si="29"/>
        <v>0</v>
      </c>
      <c r="M270" s="40">
        <f t="shared" si="27"/>
        <v>0</v>
      </c>
      <c r="N270" s="40">
        <f t="shared" si="32"/>
        <v>0</v>
      </c>
      <c r="O270" s="40">
        <f t="shared" si="33"/>
        <v>0</v>
      </c>
      <c r="P270" s="40">
        <f t="shared" si="34"/>
        <v>0</v>
      </c>
    </row>
    <row r="271" spans="8:16" ht="12.75" customHeight="1" x14ac:dyDescent="0.2">
      <c r="I271" s="37">
        <f t="shared" si="35"/>
        <v>244</v>
      </c>
      <c r="J271" s="38">
        <f t="shared" si="30"/>
        <v>50394</v>
      </c>
      <c r="K271" s="53">
        <f t="shared" si="31"/>
        <v>50425</v>
      </c>
      <c r="L271" s="39">
        <f t="shared" si="29"/>
        <v>0</v>
      </c>
      <c r="M271" s="40">
        <f t="shared" si="27"/>
        <v>0</v>
      </c>
      <c r="N271" s="40">
        <f t="shared" si="32"/>
        <v>0</v>
      </c>
      <c r="O271" s="40">
        <f t="shared" si="33"/>
        <v>0</v>
      </c>
      <c r="P271" s="40">
        <f t="shared" si="34"/>
        <v>0</v>
      </c>
    </row>
    <row r="272" spans="8:16" ht="12.75" customHeight="1" x14ac:dyDescent="0.2">
      <c r="I272" s="37">
        <f t="shared" si="35"/>
        <v>245</v>
      </c>
      <c r="J272" s="38">
        <f t="shared" si="30"/>
        <v>50425</v>
      </c>
      <c r="K272" s="53">
        <f t="shared" si="31"/>
        <v>50456</v>
      </c>
      <c r="L272" s="39">
        <f t="shared" si="29"/>
        <v>0</v>
      </c>
      <c r="M272" s="40">
        <f t="shared" si="27"/>
        <v>0</v>
      </c>
      <c r="N272" s="40">
        <f t="shared" si="32"/>
        <v>0</v>
      </c>
      <c r="O272" s="40">
        <f t="shared" si="33"/>
        <v>0</v>
      </c>
      <c r="P272" s="40">
        <f t="shared" si="34"/>
        <v>0</v>
      </c>
    </row>
    <row r="273" spans="9:16" ht="12.75" customHeight="1" x14ac:dyDescent="0.2">
      <c r="I273" s="37">
        <f t="shared" si="35"/>
        <v>246</v>
      </c>
      <c r="J273" s="38">
        <f t="shared" si="30"/>
        <v>50456</v>
      </c>
      <c r="K273" s="53">
        <f t="shared" si="31"/>
        <v>50484</v>
      </c>
      <c r="L273" s="39">
        <f t="shared" si="29"/>
        <v>0</v>
      </c>
      <c r="M273" s="40">
        <f t="shared" si="27"/>
        <v>0</v>
      </c>
      <c r="N273" s="40">
        <f t="shared" si="32"/>
        <v>0</v>
      </c>
      <c r="O273" s="40">
        <f t="shared" si="33"/>
        <v>0</v>
      </c>
      <c r="P273" s="40">
        <f t="shared" si="34"/>
        <v>0</v>
      </c>
    </row>
    <row r="274" spans="9:16" ht="12.75" customHeight="1" x14ac:dyDescent="0.2">
      <c r="I274" s="37">
        <f t="shared" si="35"/>
        <v>247</v>
      </c>
      <c r="J274" s="38">
        <f t="shared" si="30"/>
        <v>50484</v>
      </c>
      <c r="K274" s="53">
        <f t="shared" si="31"/>
        <v>50515</v>
      </c>
      <c r="L274" s="39">
        <f t="shared" si="29"/>
        <v>0</v>
      </c>
      <c r="M274" s="40">
        <f t="shared" si="27"/>
        <v>0</v>
      </c>
      <c r="N274" s="40">
        <f t="shared" si="32"/>
        <v>0</v>
      </c>
      <c r="O274" s="40">
        <f t="shared" si="33"/>
        <v>0</v>
      </c>
      <c r="P274" s="40">
        <f t="shared" si="34"/>
        <v>0</v>
      </c>
    </row>
    <row r="275" spans="9:16" ht="12.75" customHeight="1" x14ac:dyDescent="0.2">
      <c r="I275" s="37">
        <f t="shared" si="35"/>
        <v>248</v>
      </c>
      <c r="J275" s="38">
        <f t="shared" si="30"/>
        <v>50515</v>
      </c>
      <c r="K275" s="53">
        <f t="shared" si="31"/>
        <v>50545</v>
      </c>
      <c r="L275" s="39">
        <f t="shared" si="29"/>
        <v>0</v>
      </c>
      <c r="M275" s="40">
        <f t="shared" si="27"/>
        <v>0</v>
      </c>
      <c r="N275" s="40">
        <f t="shared" si="32"/>
        <v>0</v>
      </c>
      <c r="O275" s="40">
        <f t="shared" si="33"/>
        <v>0</v>
      </c>
      <c r="P275" s="40">
        <f t="shared" si="34"/>
        <v>0</v>
      </c>
    </row>
    <row r="276" spans="9:16" ht="12.75" customHeight="1" x14ac:dyDescent="0.2">
      <c r="I276" s="37">
        <f t="shared" si="35"/>
        <v>249</v>
      </c>
      <c r="J276" s="38">
        <f t="shared" si="30"/>
        <v>50545</v>
      </c>
      <c r="K276" s="53">
        <f t="shared" si="31"/>
        <v>50576</v>
      </c>
      <c r="L276" s="39">
        <f t="shared" si="29"/>
        <v>0</v>
      </c>
      <c r="M276" s="40">
        <f t="shared" si="27"/>
        <v>0</v>
      </c>
      <c r="N276" s="40">
        <f t="shared" si="32"/>
        <v>0</v>
      </c>
      <c r="O276" s="40">
        <f t="shared" si="33"/>
        <v>0</v>
      </c>
      <c r="P276" s="40">
        <f t="shared" si="34"/>
        <v>0</v>
      </c>
    </row>
    <row r="277" spans="9:16" ht="12.75" customHeight="1" x14ac:dyDescent="0.2">
      <c r="I277" s="37">
        <f t="shared" si="35"/>
        <v>250</v>
      </c>
      <c r="J277" s="38">
        <f t="shared" si="30"/>
        <v>50576</v>
      </c>
      <c r="K277" s="53">
        <f t="shared" si="31"/>
        <v>50606</v>
      </c>
      <c r="L277" s="39">
        <f t="shared" si="29"/>
        <v>0</v>
      </c>
      <c r="M277" s="40">
        <f t="shared" si="27"/>
        <v>0</v>
      </c>
      <c r="N277" s="40">
        <f t="shared" si="32"/>
        <v>0</v>
      </c>
      <c r="O277" s="40">
        <f t="shared" si="33"/>
        <v>0</v>
      </c>
      <c r="P277" s="40">
        <f t="shared" si="34"/>
        <v>0</v>
      </c>
    </row>
    <row r="278" spans="9:16" ht="12.75" customHeight="1" x14ac:dyDescent="0.2">
      <c r="I278" s="37">
        <f t="shared" si="35"/>
        <v>251</v>
      </c>
      <c r="J278" s="38">
        <f t="shared" si="30"/>
        <v>50606</v>
      </c>
      <c r="K278" s="53">
        <f t="shared" si="31"/>
        <v>50637</v>
      </c>
      <c r="L278" s="39">
        <f t="shared" si="29"/>
        <v>0</v>
      </c>
      <c r="M278" s="40">
        <f t="shared" si="27"/>
        <v>0</v>
      </c>
      <c r="N278" s="40">
        <f t="shared" si="32"/>
        <v>0</v>
      </c>
      <c r="O278" s="40">
        <f t="shared" si="33"/>
        <v>0</v>
      </c>
      <c r="P278" s="40">
        <f t="shared" si="34"/>
        <v>0</v>
      </c>
    </row>
    <row r="279" spans="9:16" ht="12.75" customHeight="1" x14ac:dyDescent="0.2">
      <c r="I279" s="37">
        <f t="shared" si="35"/>
        <v>252</v>
      </c>
      <c r="J279" s="38">
        <f t="shared" si="30"/>
        <v>50637</v>
      </c>
      <c r="K279" s="53">
        <f t="shared" si="31"/>
        <v>50668</v>
      </c>
      <c r="L279" s="39">
        <f t="shared" si="29"/>
        <v>0</v>
      </c>
      <c r="M279" s="40">
        <f t="shared" si="27"/>
        <v>0</v>
      </c>
      <c r="N279" s="40">
        <f t="shared" si="32"/>
        <v>0</v>
      </c>
      <c r="O279" s="40">
        <f t="shared" si="33"/>
        <v>0</v>
      </c>
      <c r="P279" s="40">
        <f t="shared" si="34"/>
        <v>0</v>
      </c>
    </row>
    <row r="280" spans="9:16" ht="12.75" customHeight="1" x14ac:dyDescent="0.2">
      <c r="I280" s="37">
        <f t="shared" si="35"/>
        <v>253</v>
      </c>
      <c r="J280" s="38">
        <f t="shared" si="30"/>
        <v>50668</v>
      </c>
      <c r="K280" s="53">
        <f t="shared" si="31"/>
        <v>50698</v>
      </c>
      <c r="L280" s="39">
        <f t="shared" si="29"/>
        <v>0</v>
      </c>
      <c r="M280" s="40">
        <f t="shared" ref="M280:M343" si="36">IF(I280&lt;&gt;"",P279,"")</f>
        <v>0</v>
      </c>
      <c r="N280" s="40">
        <f t="shared" si="32"/>
        <v>0</v>
      </c>
      <c r="O280" s="40">
        <f t="shared" si="33"/>
        <v>0</v>
      </c>
      <c r="P280" s="40">
        <f t="shared" si="34"/>
        <v>0</v>
      </c>
    </row>
    <row r="281" spans="9:16" ht="12.75" customHeight="1" x14ac:dyDescent="0.2">
      <c r="I281" s="37">
        <f t="shared" si="35"/>
        <v>254</v>
      </c>
      <c r="J281" s="38">
        <f t="shared" si="30"/>
        <v>50698</v>
      </c>
      <c r="K281" s="53">
        <f t="shared" si="31"/>
        <v>50729</v>
      </c>
      <c r="L281" s="39">
        <f t="shared" si="29"/>
        <v>0</v>
      </c>
      <c r="M281" s="40">
        <f t="shared" si="36"/>
        <v>0</v>
      </c>
      <c r="N281" s="40">
        <f t="shared" si="32"/>
        <v>0</v>
      </c>
      <c r="O281" s="40">
        <f t="shared" si="33"/>
        <v>0</v>
      </c>
      <c r="P281" s="40">
        <f t="shared" si="34"/>
        <v>0</v>
      </c>
    </row>
    <row r="282" spans="9:16" ht="12.75" customHeight="1" x14ac:dyDescent="0.2">
      <c r="I282" s="37">
        <f t="shared" si="35"/>
        <v>255</v>
      </c>
      <c r="J282" s="38">
        <f t="shared" si="30"/>
        <v>50729</v>
      </c>
      <c r="K282" s="53">
        <f t="shared" si="31"/>
        <v>50759</v>
      </c>
      <c r="L282" s="39">
        <f t="shared" si="29"/>
        <v>0</v>
      </c>
      <c r="M282" s="40">
        <f t="shared" si="36"/>
        <v>0</v>
      </c>
      <c r="N282" s="40">
        <f t="shared" si="32"/>
        <v>0</v>
      </c>
      <c r="O282" s="40">
        <f t="shared" si="33"/>
        <v>0</v>
      </c>
      <c r="P282" s="40">
        <f t="shared" si="34"/>
        <v>0</v>
      </c>
    </row>
    <row r="283" spans="9:16" ht="12.75" customHeight="1" x14ac:dyDescent="0.2">
      <c r="I283" s="37">
        <f t="shared" si="35"/>
        <v>256</v>
      </c>
      <c r="J283" s="38">
        <f t="shared" si="30"/>
        <v>50759</v>
      </c>
      <c r="K283" s="53">
        <f t="shared" si="31"/>
        <v>50790</v>
      </c>
      <c r="L283" s="39">
        <f t="shared" si="29"/>
        <v>0</v>
      </c>
      <c r="M283" s="40">
        <f t="shared" si="36"/>
        <v>0</v>
      </c>
      <c r="N283" s="40">
        <f t="shared" si="32"/>
        <v>0</v>
      </c>
      <c r="O283" s="40">
        <f t="shared" si="33"/>
        <v>0</v>
      </c>
      <c r="P283" s="40">
        <f t="shared" si="34"/>
        <v>0</v>
      </c>
    </row>
    <row r="284" spans="9:16" ht="12.75" customHeight="1" x14ac:dyDescent="0.2">
      <c r="I284" s="37">
        <f t="shared" si="35"/>
        <v>257</v>
      </c>
      <c r="J284" s="38">
        <f t="shared" si="30"/>
        <v>50790</v>
      </c>
      <c r="K284" s="53">
        <f t="shared" si="31"/>
        <v>50821</v>
      </c>
      <c r="L284" s="39">
        <f t="shared" ref="L284:L347" si="37">IF(M284&lt;=L283,M284+N284,IF($L$10="Montant",VLOOKUP(M284,$L$13:$M$21,2),IF($L$10="Pourcentage du solde",IF(M284*$P$12&lt;=$P$13,$P$13,M284*$P$12),IF(M284&lt;=$P$18*$P$17,M284+N284,$P$17*$P$18))))</f>
        <v>0</v>
      </c>
      <c r="M284" s="40">
        <f t="shared" si="36"/>
        <v>0</v>
      </c>
      <c r="N284" s="40">
        <f t="shared" si="32"/>
        <v>0</v>
      </c>
      <c r="O284" s="40">
        <f t="shared" si="33"/>
        <v>0</v>
      </c>
      <c r="P284" s="40">
        <f t="shared" si="34"/>
        <v>0</v>
      </c>
    </row>
    <row r="285" spans="9:16" ht="12.75" customHeight="1" x14ac:dyDescent="0.2">
      <c r="I285" s="37">
        <f t="shared" si="35"/>
        <v>258</v>
      </c>
      <c r="J285" s="38">
        <f t="shared" ref="J285:J348" si="38">IF(I285="","",EDATE($J$28,I284))</f>
        <v>50821</v>
      </c>
      <c r="K285" s="53">
        <f t="shared" ref="K285:K348" si="39">IF(J286="",0,J286)</f>
        <v>50849</v>
      </c>
      <c r="L285" s="39">
        <f t="shared" si="37"/>
        <v>0</v>
      </c>
      <c r="M285" s="40">
        <f t="shared" si="36"/>
        <v>0</v>
      </c>
      <c r="N285" s="40">
        <f t="shared" ref="N285:N348" si="40">IF(I285&lt;&gt;"",$N$24*M285,"")</f>
        <v>0</v>
      </c>
      <c r="O285" s="40">
        <f t="shared" ref="O285:O348" si="41">IF(I285&lt;&gt;"",L285-N285,"")</f>
        <v>0</v>
      </c>
      <c r="P285" s="40">
        <f t="shared" ref="P285:P348" si="42">IF(I285&lt;&gt;"",M285-O285,"")</f>
        <v>0</v>
      </c>
    </row>
    <row r="286" spans="9:16" ht="12.75" customHeight="1" x14ac:dyDescent="0.2">
      <c r="I286" s="37">
        <f t="shared" ref="I286:I349" si="43">I285+1</f>
        <v>259</v>
      </c>
      <c r="J286" s="38">
        <f t="shared" si="38"/>
        <v>50849</v>
      </c>
      <c r="K286" s="53">
        <f t="shared" si="39"/>
        <v>50880</v>
      </c>
      <c r="L286" s="39">
        <f t="shared" si="37"/>
        <v>0</v>
      </c>
      <c r="M286" s="40">
        <f t="shared" si="36"/>
        <v>0</v>
      </c>
      <c r="N286" s="40">
        <f t="shared" si="40"/>
        <v>0</v>
      </c>
      <c r="O286" s="40">
        <f t="shared" si="41"/>
        <v>0</v>
      </c>
      <c r="P286" s="40">
        <f t="shared" si="42"/>
        <v>0</v>
      </c>
    </row>
    <row r="287" spans="9:16" ht="12.75" customHeight="1" x14ac:dyDescent="0.2">
      <c r="I287" s="37">
        <f t="shared" si="43"/>
        <v>260</v>
      </c>
      <c r="J287" s="38">
        <f t="shared" si="38"/>
        <v>50880</v>
      </c>
      <c r="K287" s="53">
        <f t="shared" si="39"/>
        <v>50910</v>
      </c>
      <c r="L287" s="39">
        <f t="shared" si="37"/>
        <v>0</v>
      </c>
      <c r="M287" s="40">
        <f t="shared" si="36"/>
        <v>0</v>
      </c>
      <c r="N287" s="40">
        <f t="shared" si="40"/>
        <v>0</v>
      </c>
      <c r="O287" s="40">
        <f t="shared" si="41"/>
        <v>0</v>
      </c>
      <c r="P287" s="40">
        <f t="shared" si="42"/>
        <v>0</v>
      </c>
    </row>
    <row r="288" spans="9:16" ht="12.75" customHeight="1" x14ac:dyDescent="0.2">
      <c r="I288" s="37">
        <f t="shared" si="43"/>
        <v>261</v>
      </c>
      <c r="J288" s="38">
        <f t="shared" si="38"/>
        <v>50910</v>
      </c>
      <c r="K288" s="53">
        <f t="shared" si="39"/>
        <v>50941</v>
      </c>
      <c r="L288" s="39">
        <f t="shared" si="37"/>
        <v>0</v>
      </c>
      <c r="M288" s="40">
        <f t="shared" si="36"/>
        <v>0</v>
      </c>
      <c r="N288" s="40">
        <f t="shared" si="40"/>
        <v>0</v>
      </c>
      <c r="O288" s="40">
        <f t="shared" si="41"/>
        <v>0</v>
      </c>
      <c r="P288" s="40">
        <f t="shared" si="42"/>
        <v>0</v>
      </c>
    </row>
    <row r="289" spans="9:16" ht="12.75" customHeight="1" x14ac:dyDescent="0.2">
      <c r="I289" s="37">
        <f t="shared" si="43"/>
        <v>262</v>
      </c>
      <c r="J289" s="38">
        <f t="shared" si="38"/>
        <v>50941</v>
      </c>
      <c r="K289" s="53">
        <f t="shared" si="39"/>
        <v>50971</v>
      </c>
      <c r="L289" s="39">
        <f t="shared" si="37"/>
        <v>0</v>
      </c>
      <c r="M289" s="40">
        <f t="shared" si="36"/>
        <v>0</v>
      </c>
      <c r="N289" s="40">
        <f t="shared" si="40"/>
        <v>0</v>
      </c>
      <c r="O289" s="40">
        <f t="shared" si="41"/>
        <v>0</v>
      </c>
      <c r="P289" s="40">
        <f t="shared" si="42"/>
        <v>0</v>
      </c>
    </row>
    <row r="290" spans="9:16" ht="12.75" customHeight="1" x14ac:dyDescent="0.2">
      <c r="I290" s="37">
        <f t="shared" si="43"/>
        <v>263</v>
      </c>
      <c r="J290" s="38">
        <f t="shared" si="38"/>
        <v>50971</v>
      </c>
      <c r="K290" s="53">
        <f t="shared" si="39"/>
        <v>51002</v>
      </c>
      <c r="L290" s="39">
        <f t="shared" si="37"/>
        <v>0</v>
      </c>
      <c r="M290" s="40">
        <f t="shared" si="36"/>
        <v>0</v>
      </c>
      <c r="N290" s="40">
        <f t="shared" si="40"/>
        <v>0</v>
      </c>
      <c r="O290" s="40">
        <f t="shared" si="41"/>
        <v>0</v>
      </c>
      <c r="P290" s="40">
        <f t="shared" si="42"/>
        <v>0</v>
      </c>
    </row>
    <row r="291" spans="9:16" ht="12.75" customHeight="1" x14ac:dyDescent="0.2">
      <c r="I291" s="37">
        <f t="shared" si="43"/>
        <v>264</v>
      </c>
      <c r="J291" s="38">
        <f t="shared" si="38"/>
        <v>51002</v>
      </c>
      <c r="K291" s="53">
        <f t="shared" si="39"/>
        <v>51033</v>
      </c>
      <c r="L291" s="39">
        <f t="shared" si="37"/>
        <v>0</v>
      </c>
      <c r="M291" s="40">
        <f t="shared" si="36"/>
        <v>0</v>
      </c>
      <c r="N291" s="40">
        <f t="shared" si="40"/>
        <v>0</v>
      </c>
      <c r="O291" s="40">
        <f t="shared" si="41"/>
        <v>0</v>
      </c>
      <c r="P291" s="40">
        <f t="shared" si="42"/>
        <v>0</v>
      </c>
    </row>
    <row r="292" spans="9:16" ht="12.75" customHeight="1" x14ac:dyDescent="0.2">
      <c r="I292" s="37">
        <f t="shared" si="43"/>
        <v>265</v>
      </c>
      <c r="J292" s="38">
        <f t="shared" si="38"/>
        <v>51033</v>
      </c>
      <c r="K292" s="53">
        <f t="shared" si="39"/>
        <v>51063</v>
      </c>
      <c r="L292" s="39">
        <f t="shared" si="37"/>
        <v>0</v>
      </c>
      <c r="M292" s="40">
        <f t="shared" si="36"/>
        <v>0</v>
      </c>
      <c r="N292" s="40">
        <f t="shared" si="40"/>
        <v>0</v>
      </c>
      <c r="O292" s="40">
        <f t="shared" si="41"/>
        <v>0</v>
      </c>
      <c r="P292" s="40">
        <f t="shared" si="42"/>
        <v>0</v>
      </c>
    </row>
    <row r="293" spans="9:16" ht="12.75" customHeight="1" x14ac:dyDescent="0.2">
      <c r="I293" s="37">
        <f t="shared" si="43"/>
        <v>266</v>
      </c>
      <c r="J293" s="38">
        <f t="shared" si="38"/>
        <v>51063</v>
      </c>
      <c r="K293" s="53">
        <f t="shared" si="39"/>
        <v>51094</v>
      </c>
      <c r="L293" s="39">
        <f t="shared" si="37"/>
        <v>0</v>
      </c>
      <c r="M293" s="40">
        <f t="shared" si="36"/>
        <v>0</v>
      </c>
      <c r="N293" s="40">
        <f t="shared" si="40"/>
        <v>0</v>
      </c>
      <c r="O293" s="40">
        <f t="shared" si="41"/>
        <v>0</v>
      </c>
      <c r="P293" s="40">
        <f t="shared" si="42"/>
        <v>0</v>
      </c>
    </row>
    <row r="294" spans="9:16" ht="12.75" customHeight="1" x14ac:dyDescent="0.2">
      <c r="I294" s="37">
        <f t="shared" si="43"/>
        <v>267</v>
      </c>
      <c r="J294" s="38">
        <f t="shared" si="38"/>
        <v>51094</v>
      </c>
      <c r="K294" s="53">
        <f t="shared" si="39"/>
        <v>51124</v>
      </c>
      <c r="L294" s="39">
        <f t="shared" si="37"/>
        <v>0</v>
      </c>
      <c r="M294" s="40">
        <f t="shared" si="36"/>
        <v>0</v>
      </c>
      <c r="N294" s="40">
        <f t="shared" si="40"/>
        <v>0</v>
      </c>
      <c r="O294" s="40">
        <f t="shared" si="41"/>
        <v>0</v>
      </c>
      <c r="P294" s="40">
        <f t="shared" si="42"/>
        <v>0</v>
      </c>
    </row>
    <row r="295" spans="9:16" ht="12.75" customHeight="1" x14ac:dyDescent="0.2">
      <c r="I295" s="37">
        <f t="shared" si="43"/>
        <v>268</v>
      </c>
      <c r="J295" s="38">
        <f t="shared" si="38"/>
        <v>51124</v>
      </c>
      <c r="K295" s="53">
        <f t="shared" si="39"/>
        <v>51155</v>
      </c>
      <c r="L295" s="39">
        <f t="shared" si="37"/>
        <v>0</v>
      </c>
      <c r="M295" s="40">
        <f t="shared" si="36"/>
        <v>0</v>
      </c>
      <c r="N295" s="40">
        <f t="shared" si="40"/>
        <v>0</v>
      </c>
      <c r="O295" s="40">
        <f t="shared" si="41"/>
        <v>0</v>
      </c>
      <c r="P295" s="40">
        <f t="shared" si="42"/>
        <v>0</v>
      </c>
    </row>
    <row r="296" spans="9:16" ht="12.75" customHeight="1" x14ac:dyDescent="0.2">
      <c r="I296" s="37">
        <f t="shared" si="43"/>
        <v>269</v>
      </c>
      <c r="J296" s="38">
        <f t="shared" si="38"/>
        <v>51155</v>
      </c>
      <c r="K296" s="53">
        <f t="shared" si="39"/>
        <v>51186</v>
      </c>
      <c r="L296" s="39">
        <f t="shared" si="37"/>
        <v>0</v>
      </c>
      <c r="M296" s="40">
        <f t="shared" si="36"/>
        <v>0</v>
      </c>
      <c r="N296" s="40">
        <f t="shared" si="40"/>
        <v>0</v>
      </c>
      <c r="O296" s="40">
        <f t="shared" si="41"/>
        <v>0</v>
      </c>
      <c r="P296" s="40">
        <f t="shared" si="42"/>
        <v>0</v>
      </c>
    </row>
    <row r="297" spans="9:16" ht="12.75" customHeight="1" x14ac:dyDescent="0.2">
      <c r="I297" s="37">
        <f t="shared" si="43"/>
        <v>270</v>
      </c>
      <c r="J297" s="38">
        <f t="shared" si="38"/>
        <v>51186</v>
      </c>
      <c r="K297" s="53">
        <f t="shared" si="39"/>
        <v>51215</v>
      </c>
      <c r="L297" s="39">
        <f t="shared" si="37"/>
        <v>0</v>
      </c>
      <c r="M297" s="40">
        <f t="shared" si="36"/>
        <v>0</v>
      </c>
      <c r="N297" s="40">
        <f t="shared" si="40"/>
        <v>0</v>
      </c>
      <c r="O297" s="40">
        <f t="shared" si="41"/>
        <v>0</v>
      </c>
      <c r="P297" s="40">
        <f t="shared" si="42"/>
        <v>0</v>
      </c>
    </row>
    <row r="298" spans="9:16" ht="12.75" customHeight="1" x14ac:dyDescent="0.2">
      <c r="I298" s="37">
        <f t="shared" si="43"/>
        <v>271</v>
      </c>
      <c r="J298" s="38">
        <f t="shared" si="38"/>
        <v>51215</v>
      </c>
      <c r="K298" s="53">
        <f t="shared" si="39"/>
        <v>51246</v>
      </c>
      <c r="L298" s="39">
        <f t="shared" si="37"/>
        <v>0</v>
      </c>
      <c r="M298" s="40">
        <f t="shared" si="36"/>
        <v>0</v>
      </c>
      <c r="N298" s="40">
        <f t="shared" si="40"/>
        <v>0</v>
      </c>
      <c r="O298" s="40">
        <f t="shared" si="41"/>
        <v>0</v>
      </c>
      <c r="P298" s="40">
        <f t="shared" si="42"/>
        <v>0</v>
      </c>
    </row>
    <row r="299" spans="9:16" ht="12.75" customHeight="1" x14ac:dyDescent="0.2">
      <c r="I299" s="37">
        <f t="shared" si="43"/>
        <v>272</v>
      </c>
      <c r="J299" s="38">
        <f t="shared" si="38"/>
        <v>51246</v>
      </c>
      <c r="K299" s="53">
        <f t="shared" si="39"/>
        <v>51276</v>
      </c>
      <c r="L299" s="39">
        <f t="shared" si="37"/>
        <v>0</v>
      </c>
      <c r="M299" s="40">
        <f t="shared" si="36"/>
        <v>0</v>
      </c>
      <c r="N299" s="40">
        <f t="shared" si="40"/>
        <v>0</v>
      </c>
      <c r="O299" s="40">
        <f t="shared" si="41"/>
        <v>0</v>
      </c>
      <c r="P299" s="40">
        <f t="shared" si="42"/>
        <v>0</v>
      </c>
    </row>
    <row r="300" spans="9:16" ht="12.75" customHeight="1" x14ac:dyDescent="0.2">
      <c r="I300" s="37">
        <f t="shared" si="43"/>
        <v>273</v>
      </c>
      <c r="J300" s="38">
        <f t="shared" si="38"/>
        <v>51276</v>
      </c>
      <c r="K300" s="53">
        <f t="shared" si="39"/>
        <v>51307</v>
      </c>
      <c r="L300" s="39">
        <f t="shared" si="37"/>
        <v>0</v>
      </c>
      <c r="M300" s="40">
        <f t="shared" si="36"/>
        <v>0</v>
      </c>
      <c r="N300" s="40">
        <f t="shared" si="40"/>
        <v>0</v>
      </c>
      <c r="O300" s="40">
        <f t="shared" si="41"/>
        <v>0</v>
      </c>
      <c r="P300" s="40">
        <f t="shared" si="42"/>
        <v>0</v>
      </c>
    </row>
    <row r="301" spans="9:16" ht="12.75" customHeight="1" x14ac:dyDescent="0.2">
      <c r="I301" s="37">
        <f t="shared" si="43"/>
        <v>274</v>
      </c>
      <c r="J301" s="38">
        <f t="shared" si="38"/>
        <v>51307</v>
      </c>
      <c r="K301" s="53">
        <f t="shared" si="39"/>
        <v>51337</v>
      </c>
      <c r="L301" s="39">
        <f t="shared" si="37"/>
        <v>0</v>
      </c>
      <c r="M301" s="40">
        <f t="shared" si="36"/>
        <v>0</v>
      </c>
      <c r="N301" s="40">
        <f t="shared" si="40"/>
        <v>0</v>
      </c>
      <c r="O301" s="40">
        <f t="shared" si="41"/>
        <v>0</v>
      </c>
      <c r="P301" s="40">
        <f t="shared" si="42"/>
        <v>0</v>
      </c>
    </row>
    <row r="302" spans="9:16" ht="12.75" customHeight="1" x14ac:dyDescent="0.2">
      <c r="I302" s="37">
        <f t="shared" si="43"/>
        <v>275</v>
      </c>
      <c r="J302" s="38">
        <f t="shared" si="38"/>
        <v>51337</v>
      </c>
      <c r="K302" s="53">
        <f t="shared" si="39"/>
        <v>51368</v>
      </c>
      <c r="L302" s="39">
        <f t="shared" si="37"/>
        <v>0</v>
      </c>
      <c r="M302" s="40">
        <f t="shared" si="36"/>
        <v>0</v>
      </c>
      <c r="N302" s="40">
        <f t="shared" si="40"/>
        <v>0</v>
      </c>
      <c r="O302" s="40">
        <f t="shared" si="41"/>
        <v>0</v>
      </c>
      <c r="P302" s="40">
        <f t="shared" si="42"/>
        <v>0</v>
      </c>
    </row>
    <row r="303" spans="9:16" ht="12.75" customHeight="1" x14ac:dyDescent="0.2">
      <c r="I303" s="37">
        <f t="shared" si="43"/>
        <v>276</v>
      </c>
      <c r="J303" s="38">
        <f t="shared" si="38"/>
        <v>51368</v>
      </c>
      <c r="K303" s="53">
        <f t="shared" si="39"/>
        <v>51399</v>
      </c>
      <c r="L303" s="39">
        <f t="shared" si="37"/>
        <v>0</v>
      </c>
      <c r="M303" s="40">
        <f t="shared" si="36"/>
        <v>0</v>
      </c>
      <c r="N303" s="40">
        <f t="shared" si="40"/>
        <v>0</v>
      </c>
      <c r="O303" s="40">
        <f t="shared" si="41"/>
        <v>0</v>
      </c>
      <c r="P303" s="40">
        <f t="shared" si="42"/>
        <v>0</v>
      </c>
    </row>
    <row r="304" spans="9:16" ht="12.75" customHeight="1" x14ac:dyDescent="0.2">
      <c r="I304" s="37">
        <f t="shared" si="43"/>
        <v>277</v>
      </c>
      <c r="J304" s="38">
        <f t="shared" si="38"/>
        <v>51399</v>
      </c>
      <c r="K304" s="53">
        <f t="shared" si="39"/>
        <v>51429</v>
      </c>
      <c r="L304" s="39">
        <f t="shared" si="37"/>
        <v>0</v>
      </c>
      <c r="M304" s="40">
        <f t="shared" si="36"/>
        <v>0</v>
      </c>
      <c r="N304" s="40">
        <f t="shared" si="40"/>
        <v>0</v>
      </c>
      <c r="O304" s="40">
        <f t="shared" si="41"/>
        <v>0</v>
      </c>
      <c r="P304" s="40">
        <f t="shared" si="42"/>
        <v>0</v>
      </c>
    </row>
    <row r="305" spans="9:16" ht="12.75" customHeight="1" x14ac:dyDescent="0.2">
      <c r="I305" s="37">
        <f t="shared" si="43"/>
        <v>278</v>
      </c>
      <c r="J305" s="38">
        <f t="shared" si="38"/>
        <v>51429</v>
      </c>
      <c r="K305" s="53">
        <f t="shared" si="39"/>
        <v>51460</v>
      </c>
      <c r="L305" s="39">
        <f t="shared" si="37"/>
        <v>0</v>
      </c>
      <c r="M305" s="40">
        <f t="shared" si="36"/>
        <v>0</v>
      </c>
      <c r="N305" s="40">
        <f t="shared" si="40"/>
        <v>0</v>
      </c>
      <c r="O305" s="40">
        <f t="shared" si="41"/>
        <v>0</v>
      </c>
      <c r="P305" s="40">
        <f t="shared" si="42"/>
        <v>0</v>
      </c>
    </row>
    <row r="306" spans="9:16" ht="12.75" customHeight="1" x14ac:dyDescent="0.2">
      <c r="I306" s="37">
        <f t="shared" si="43"/>
        <v>279</v>
      </c>
      <c r="J306" s="38">
        <f t="shared" si="38"/>
        <v>51460</v>
      </c>
      <c r="K306" s="53">
        <f t="shared" si="39"/>
        <v>51490</v>
      </c>
      <c r="L306" s="39">
        <f t="shared" si="37"/>
        <v>0</v>
      </c>
      <c r="M306" s="40">
        <f t="shared" si="36"/>
        <v>0</v>
      </c>
      <c r="N306" s="40">
        <f t="shared" si="40"/>
        <v>0</v>
      </c>
      <c r="O306" s="40">
        <f t="shared" si="41"/>
        <v>0</v>
      </c>
      <c r="P306" s="40">
        <f t="shared" si="42"/>
        <v>0</v>
      </c>
    </row>
    <row r="307" spans="9:16" ht="12.75" customHeight="1" x14ac:dyDescent="0.2">
      <c r="I307" s="37">
        <f t="shared" si="43"/>
        <v>280</v>
      </c>
      <c r="J307" s="38">
        <f t="shared" si="38"/>
        <v>51490</v>
      </c>
      <c r="K307" s="53">
        <f t="shared" si="39"/>
        <v>51521</v>
      </c>
      <c r="L307" s="39">
        <f t="shared" si="37"/>
        <v>0</v>
      </c>
      <c r="M307" s="40">
        <f t="shared" si="36"/>
        <v>0</v>
      </c>
      <c r="N307" s="40">
        <f t="shared" si="40"/>
        <v>0</v>
      </c>
      <c r="O307" s="40">
        <f t="shared" si="41"/>
        <v>0</v>
      </c>
      <c r="P307" s="40">
        <f t="shared" si="42"/>
        <v>0</v>
      </c>
    </row>
    <row r="308" spans="9:16" ht="12.75" customHeight="1" x14ac:dyDescent="0.2">
      <c r="I308" s="37">
        <f t="shared" si="43"/>
        <v>281</v>
      </c>
      <c r="J308" s="38">
        <f t="shared" si="38"/>
        <v>51521</v>
      </c>
      <c r="K308" s="53">
        <f t="shared" si="39"/>
        <v>51552</v>
      </c>
      <c r="L308" s="39">
        <f t="shared" si="37"/>
        <v>0</v>
      </c>
      <c r="M308" s="40">
        <f t="shared" si="36"/>
        <v>0</v>
      </c>
      <c r="N308" s="40">
        <f t="shared" si="40"/>
        <v>0</v>
      </c>
      <c r="O308" s="40">
        <f t="shared" si="41"/>
        <v>0</v>
      </c>
      <c r="P308" s="40">
        <f t="shared" si="42"/>
        <v>0</v>
      </c>
    </row>
    <row r="309" spans="9:16" ht="12.75" customHeight="1" x14ac:dyDescent="0.2">
      <c r="I309" s="37">
        <f t="shared" si="43"/>
        <v>282</v>
      </c>
      <c r="J309" s="38">
        <f t="shared" si="38"/>
        <v>51552</v>
      </c>
      <c r="K309" s="53">
        <f t="shared" si="39"/>
        <v>51580</v>
      </c>
      <c r="L309" s="39">
        <f t="shared" si="37"/>
        <v>0</v>
      </c>
      <c r="M309" s="40">
        <f t="shared" si="36"/>
        <v>0</v>
      </c>
      <c r="N309" s="40">
        <f t="shared" si="40"/>
        <v>0</v>
      </c>
      <c r="O309" s="40">
        <f t="shared" si="41"/>
        <v>0</v>
      </c>
      <c r="P309" s="40">
        <f t="shared" si="42"/>
        <v>0</v>
      </c>
    </row>
    <row r="310" spans="9:16" ht="12.75" customHeight="1" x14ac:dyDescent="0.2">
      <c r="I310" s="37">
        <f t="shared" si="43"/>
        <v>283</v>
      </c>
      <c r="J310" s="38">
        <f t="shared" si="38"/>
        <v>51580</v>
      </c>
      <c r="K310" s="53">
        <f t="shared" si="39"/>
        <v>51611</v>
      </c>
      <c r="L310" s="39">
        <f t="shared" si="37"/>
        <v>0</v>
      </c>
      <c r="M310" s="40">
        <f t="shared" si="36"/>
        <v>0</v>
      </c>
      <c r="N310" s="40">
        <f t="shared" si="40"/>
        <v>0</v>
      </c>
      <c r="O310" s="40">
        <f t="shared" si="41"/>
        <v>0</v>
      </c>
      <c r="P310" s="40">
        <f t="shared" si="42"/>
        <v>0</v>
      </c>
    </row>
    <row r="311" spans="9:16" ht="12.75" customHeight="1" x14ac:dyDescent="0.2">
      <c r="I311" s="37">
        <f t="shared" si="43"/>
        <v>284</v>
      </c>
      <c r="J311" s="38">
        <f t="shared" si="38"/>
        <v>51611</v>
      </c>
      <c r="K311" s="53">
        <f t="shared" si="39"/>
        <v>51641</v>
      </c>
      <c r="L311" s="39">
        <f t="shared" si="37"/>
        <v>0</v>
      </c>
      <c r="M311" s="40">
        <f t="shared" si="36"/>
        <v>0</v>
      </c>
      <c r="N311" s="40">
        <f t="shared" si="40"/>
        <v>0</v>
      </c>
      <c r="O311" s="40">
        <f t="shared" si="41"/>
        <v>0</v>
      </c>
      <c r="P311" s="40">
        <f t="shared" si="42"/>
        <v>0</v>
      </c>
    </row>
    <row r="312" spans="9:16" ht="12.75" customHeight="1" x14ac:dyDescent="0.2">
      <c r="I312" s="37">
        <f t="shared" si="43"/>
        <v>285</v>
      </c>
      <c r="J312" s="38">
        <f t="shared" si="38"/>
        <v>51641</v>
      </c>
      <c r="K312" s="53">
        <f t="shared" si="39"/>
        <v>51672</v>
      </c>
      <c r="L312" s="39">
        <f t="shared" si="37"/>
        <v>0</v>
      </c>
      <c r="M312" s="40">
        <f t="shared" si="36"/>
        <v>0</v>
      </c>
      <c r="N312" s="40">
        <f t="shared" si="40"/>
        <v>0</v>
      </c>
      <c r="O312" s="40">
        <f t="shared" si="41"/>
        <v>0</v>
      </c>
      <c r="P312" s="40">
        <f t="shared" si="42"/>
        <v>0</v>
      </c>
    </row>
    <row r="313" spans="9:16" ht="12.75" customHeight="1" x14ac:dyDescent="0.2">
      <c r="I313" s="37">
        <f t="shared" si="43"/>
        <v>286</v>
      </c>
      <c r="J313" s="38">
        <f t="shared" si="38"/>
        <v>51672</v>
      </c>
      <c r="K313" s="53">
        <f t="shared" si="39"/>
        <v>51702</v>
      </c>
      <c r="L313" s="39">
        <f t="shared" si="37"/>
        <v>0</v>
      </c>
      <c r="M313" s="40">
        <f t="shared" si="36"/>
        <v>0</v>
      </c>
      <c r="N313" s="40">
        <f t="shared" si="40"/>
        <v>0</v>
      </c>
      <c r="O313" s="40">
        <f t="shared" si="41"/>
        <v>0</v>
      </c>
      <c r="P313" s="40">
        <f t="shared" si="42"/>
        <v>0</v>
      </c>
    </row>
    <row r="314" spans="9:16" ht="12.75" customHeight="1" x14ac:dyDescent="0.2">
      <c r="I314" s="37">
        <f t="shared" si="43"/>
        <v>287</v>
      </c>
      <c r="J314" s="38">
        <f t="shared" si="38"/>
        <v>51702</v>
      </c>
      <c r="K314" s="53">
        <f t="shared" si="39"/>
        <v>51733</v>
      </c>
      <c r="L314" s="39">
        <f t="shared" si="37"/>
        <v>0</v>
      </c>
      <c r="M314" s="40">
        <f t="shared" si="36"/>
        <v>0</v>
      </c>
      <c r="N314" s="40">
        <f t="shared" si="40"/>
        <v>0</v>
      </c>
      <c r="O314" s="40">
        <f t="shared" si="41"/>
        <v>0</v>
      </c>
      <c r="P314" s="40">
        <f t="shared" si="42"/>
        <v>0</v>
      </c>
    </row>
    <row r="315" spans="9:16" ht="12.75" customHeight="1" x14ac:dyDescent="0.2">
      <c r="I315" s="37">
        <f t="shared" si="43"/>
        <v>288</v>
      </c>
      <c r="J315" s="38">
        <f t="shared" si="38"/>
        <v>51733</v>
      </c>
      <c r="K315" s="53">
        <f t="shared" si="39"/>
        <v>51764</v>
      </c>
      <c r="L315" s="39">
        <f t="shared" si="37"/>
        <v>0</v>
      </c>
      <c r="M315" s="40">
        <f t="shared" si="36"/>
        <v>0</v>
      </c>
      <c r="N315" s="40">
        <f t="shared" si="40"/>
        <v>0</v>
      </c>
      <c r="O315" s="40">
        <f t="shared" si="41"/>
        <v>0</v>
      </c>
      <c r="P315" s="40">
        <f t="shared" si="42"/>
        <v>0</v>
      </c>
    </row>
    <row r="316" spans="9:16" ht="12.75" customHeight="1" x14ac:dyDescent="0.2">
      <c r="I316" s="37">
        <f t="shared" si="43"/>
        <v>289</v>
      </c>
      <c r="J316" s="38">
        <f t="shared" si="38"/>
        <v>51764</v>
      </c>
      <c r="K316" s="53">
        <f t="shared" si="39"/>
        <v>51794</v>
      </c>
      <c r="L316" s="39">
        <f t="shared" si="37"/>
        <v>0</v>
      </c>
      <c r="M316" s="40">
        <f t="shared" si="36"/>
        <v>0</v>
      </c>
      <c r="N316" s="40">
        <f t="shared" si="40"/>
        <v>0</v>
      </c>
      <c r="O316" s="40">
        <f t="shared" si="41"/>
        <v>0</v>
      </c>
      <c r="P316" s="40">
        <f t="shared" si="42"/>
        <v>0</v>
      </c>
    </row>
    <row r="317" spans="9:16" ht="12.75" customHeight="1" x14ac:dyDescent="0.2">
      <c r="I317" s="37">
        <f t="shared" si="43"/>
        <v>290</v>
      </c>
      <c r="J317" s="38">
        <f t="shared" si="38"/>
        <v>51794</v>
      </c>
      <c r="K317" s="53">
        <f t="shared" si="39"/>
        <v>51825</v>
      </c>
      <c r="L317" s="39">
        <f t="shared" si="37"/>
        <v>0</v>
      </c>
      <c r="M317" s="40">
        <f t="shared" si="36"/>
        <v>0</v>
      </c>
      <c r="N317" s="40">
        <f t="shared" si="40"/>
        <v>0</v>
      </c>
      <c r="O317" s="40">
        <f t="shared" si="41"/>
        <v>0</v>
      </c>
      <c r="P317" s="40">
        <f t="shared" si="42"/>
        <v>0</v>
      </c>
    </row>
    <row r="318" spans="9:16" ht="12.75" customHeight="1" x14ac:dyDescent="0.2">
      <c r="I318" s="37">
        <f t="shared" si="43"/>
        <v>291</v>
      </c>
      <c r="J318" s="38">
        <f t="shared" si="38"/>
        <v>51825</v>
      </c>
      <c r="K318" s="53">
        <f t="shared" si="39"/>
        <v>51855</v>
      </c>
      <c r="L318" s="39">
        <f t="shared" si="37"/>
        <v>0</v>
      </c>
      <c r="M318" s="40">
        <f t="shared" si="36"/>
        <v>0</v>
      </c>
      <c r="N318" s="40">
        <f t="shared" si="40"/>
        <v>0</v>
      </c>
      <c r="O318" s="40">
        <f t="shared" si="41"/>
        <v>0</v>
      </c>
      <c r="P318" s="40">
        <f t="shared" si="42"/>
        <v>0</v>
      </c>
    </row>
    <row r="319" spans="9:16" ht="12.75" customHeight="1" x14ac:dyDescent="0.2">
      <c r="I319" s="37">
        <f t="shared" si="43"/>
        <v>292</v>
      </c>
      <c r="J319" s="38">
        <f t="shared" si="38"/>
        <v>51855</v>
      </c>
      <c r="K319" s="53">
        <f t="shared" si="39"/>
        <v>51886</v>
      </c>
      <c r="L319" s="39">
        <f t="shared" si="37"/>
        <v>0</v>
      </c>
      <c r="M319" s="40">
        <f t="shared" si="36"/>
        <v>0</v>
      </c>
      <c r="N319" s="40">
        <f t="shared" si="40"/>
        <v>0</v>
      </c>
      <c r="O319" s="40">
        <f t="shared" si="41"/>
        <v>0</v>
      </c>
      <c r="P319" s="40">
        <f t="shared" si="42"/>
        <v>0</v>
      </c>
    </row>
    <row r="320" spans="9:16" ht="12.75" customHeight="1" x14ac:dyDescent="0.2">
      <c r="I320" s="37">
        <f t="shared" si="43"/>
        <v>293</v>
      </c>
      <c r="J320" s="38">
        <f t="shared" si="38"/>
        <v>51886</v>
      </c>
      <c r="K320" s="53">
        <f t="shared" si="39"/>
        <v>51917</v>
      </c>
      <c r="L320" s="39">
        <f t="shared" si="37"/>
        <v>0</v>
      </c>
      <c r="M320" s="40">
        <f t="shared" si="36"/>
        <v>0</v>
      </c>
      <c r="N320" s="40">
        <f t="shared" si="40"/>
        <v>0</v>
      </c>
      <c r="O320" s="40">
        <f t="shared" si="41"/>
        <v>0</v>
      </c>
      <c r="P320" s="40">
        <f t="shared" si="42"/>
        <v>0</v>
      </c>
    </row>
    <row r="321" spans="9:16" ht="12.75" customHeight="1" x14ac:dyDescent="0.2">
      <c r="I321" s="37">
        <f t="shared" si="43"/>
        <v>294</v>
      </c>
      <c r="J321" s="38">
        <f t="shared" si="38"/>
        <v>51917</v>
      </c>
      <c r="K321" s="53">
        <f t="shared" si="39"/>
        <v>51945</v>
      </c>
      <c r="L321" s="39">
        <f t="shared" si="37"/>
        <v>0</v>
      </c>
      <c r="M321" s="40">
        <f t="shared" si="36"/>
        <v>0</v>
      </c>
      <c r="N321" s="40">
        <f t="shared" si="40"/>
        <v>0</v>
      </c>
      <c r="O321" s="40">
        <f t="shared" si="41"/>
        <v>0</v>
      </c>
      <c r="P321" s="40">
        <f t="shared" si="42"/>
        <v>0</v>
      </c>
    </row>
    <row r="322" spans="9:16" ht="12.75" customHeight="1" x14ac:dyDescent="0.2">
      <c r="I322" s="37">
        <f t="shared" si="43"/>
        <v>295</v>
      </c>
      <c r="J322" s="38">
        <f t="shared" si="38"/>
        <v>51945</v>
      </c>
      <c r="K322" s="53">
        <f t="shared" si="39"/>
        <v>51976</v>
      </c>
      <c r="L322" s="39">
        <f t="shared" si="37"/>
        <v>0</v>
      </c>
      <c r="M322" s="40">
        <f t="shared" si="36"/>
        <v>0</v>
      </c>
      <c r="N322" s="40">
        <f t="shared" si="40"/>
        <v>0</v>
      </c>
      <c r="O322" s="40">
        <f t="shared" si="41"/>
        <v>0</v>
      </c>
      <c r="P322" s="40">
        <f t="shared" si="42"/>
        <v>0</v>
      </c>
    </row>
    <row r="323" spans="9:16" ht="12.75" customHeight="1" x14ac:dyDescent="0.2">
      <c r="I323" s="37">
        <f t="shared" si="43"/>
        <v>296</v>
      </c>
      <c r="J323" s="38">
        <f t="shared" si="38"/>
        <v>51976</v>
      </c>
      <c r="K323" s="53">
        <f t="shared" si="39"/>
        <v>52006</v>
      </c>
      <c r="L323" s="39">
        <f t="shared" si="37"/>
        <v>0</v>
      </c>
      <c r="M323" s="40">
        <f t="shared" si="36"/>
        <v>0</v>
      </c>
      <c r="N323" s="40">
        <f t="shared" si="40"/>
        <v>0</v>
      </c>
      <c r="O323" s="40">
        <f t="shared" si="41"/>
        <v>0</v>
      </c>
      <c r="P323" s="40">
        <f t="shared" si="42"/>
        <v>0</v>
      </c>
    </row>
    <row r="324" spans="9:16" ht="12.75" customHeight="1" x14ac:dyDescent="0.2">
      <c r="I324" s="37">
        <f t="shared" si="43"/>
        <v>297</v>
      </c>
      <c r="J324" s="38">
        <f t="shared" si="38"/>
        <v>52006</v>
      </c>
      <c r="K324" s="53">
        <f t="shared" si="39"/>
        <v>52037</v>
      </c>
      <c r="L324" s="39">
        <f t="shared" si="37"/>
        <v>0</v>
      </c>
      <c r="M324" s="40">
        <f t="shared" si="36"/>
        <v>0</v>
      </c>
      <c r="N324" s="40">
        <f t="shared" si="40"/>
        <v>0</v>
      </c>
      <c r="O324" s="40">
        <f t="shared" si="41"/>
        <v>0</v>
      </c>
      <c r="P324" s="40">
        <f t="shared" si="42"/>
        <v>0</v>
      </c>
    </row>
    <row r="325" spans="9:16" ht="12.75" customHeight="1" x14ac:dyDescent="0.2">
      <c r="I325" s="37">
        <f t="shared" si="43"/>
        <v>298</v>
      </c>
      <c r="J325" s="38">
        <f t="shared" si="38"/>
        <v>52037</v>
      </c>
      <c r="K325" s="53">
        <f t="shared" si="39"/>
        <v>52067</v>
      </c>
      <c r="L325" s="39">
        <f t="shared" si="37"/>
        <v>0</v>
      </c>
      <c r="M325" s="40">
        <f t="shared" si="36"/>
        <v>0</v>
      </c>
      <c r="N325" s="40">
        <f t="shared" si="40"/>
        <v>0</v>
      </c>
      <c r="O325" s="40">
        <f t="shared" si="41"/>
        <v>0</v>
      </c>
      <c r="P325" s="40">
        <f t="shared" si="42"/>
        <v>0</v>
      </c>
    </row>
    <row r="326" spans="9:16" ht="12.75" customHeight="1" x14ac:dyDescent="0.2">
      <c r="I326" s="37">
        <f t="shared" si="43"/>
        <v>299</v>
      </c>
      <c r="J326" s="38">
        <f t="shared" si="38"/>
        <v>52067</v>
      </c>
      <c r="K326" s="53">
        <f t="shared" si="39"/>
        <v>52098</v>
      </c>
      <c r="L326" s="39">
        <f t="shared" si="37"/>
        <v>0</v>
      </c>
      <c r="M326" s="40">
        <f t="shared" si="36"/>
        <v>0</v>
      </c>
      <c r="N326" s="40">
        <f t="shared" si="40"/>
        <v>0</v>
      </c>
      <c r="O326" s="40">
        <f t="shared" si="41"/>
        <v>0</v>
      </c>
      <c r="P326" s="40">
        <f t="shared" si="42"/>
        <v>0</v>
      </c>
    </row>
    <row r="327" spans="9:16" ht="12.75" customHeight="1" x14ac:dyDescent="0.2">
      <c r="I327" s="37">
        <f t="shared" si="43"/>
        <v>300</v>
      </c>
      <c r="J327" s="38">
        <f t="shared" si="38"/>
        <v>52098</v>
      </c>
      <c r="K327" s="53">
        <f t="shared" si="39"/>
        <v>52129</v>
      </c>
      <c r="L327" s="39">
        <f t="shared" si="37"/>
        <v>0</v>
      </c>
      <c r="M327" s="40">
        <f t="shared" si="36"/>
        <v>0</v>
      </c>
      <c r="N327" s="40">
        <f t="shared" si="40"/>
        <v>0</v>
      </c>
      <c r="O327" s="40">
        <f t="shared" si="41"/>
        <v>0</v>
      </c>
      <c r="P327" s="40">
        <f t="shared" si="42"/>
        <v>0</v>
      </c>
    </row>
    <row r="328" spans="9:16" ht="12.75" customHeight="1" x14ac:dyDescent="0.2">
      <c r="I328" s="37">
        <f t="shared" si="43"/>
        <v>301</v>
      </c>
      <c r="J328" s="38">
        <f t="shared" si="38"/>
        <v>52129</v>
      </c>
      <c r="K328" s="53">
        <f t="shared" si="39"/>
        <v>52159</v>
      </c>
      <c r="L328" s="39">
        <f t="shared" si="37"/>
        <v>0</v>
      </c>
      <c r="M328" s="40">
        <f t="shared" si="36"/>
        <v>0</v>
      </c>
      <c r="N328" s="40">
        <f t="shared" si="40"/>
        <v>0</v>
      </c>
      <c r="O328" s="40">
        <f t="shared" si="41"/>
        <v>0</v>
      </c>
      <c r="P328" s="40">
        <f t="shared" si="42"/>
        <v>0</v>
      </c>
    </row>
    <row r="329" spans="9:16" ht="12.75" customHeight="1" x14ac:dyDescent="0.2">
      <c r="I329" s="37">
        <f t="shared" si="43"/>
        <v>302</v>
      </c>
      <c r="J329" s="38">
        <f t="shared" si="38"/>
        <v>52159</v>
      </c>
      <c r="K329" s="53">
        <f t="shared" si="39"/>
        <v>52190</v>
      </c>
      <c r="L329" s="39">
        <f t="shared" si="37"/>
        <v>0</v>
      </c>
      <c r="M329" s="40">
        <f t="shared" si="36"/>
        <v>0</v>
      </c>
      <c r="N329" s="40">
        <f t="shared" si="40"/>
        <v>0</v>
      </c>
      <c r="O329" s="40">
        <f t="shared" si="41"/>
        <v>0</v>
      </c>
      <c r="P329" s="40">
        <f t="shared" si="42"/>
        <v>0</v>
      </c>
    </row>
    <row r="330" spans="9:16" ht="12.75" customHeight="1" x14ac:dyDescent="0.2">
      <c r="I330" s="37">
        <f t="shared" si="43"/>
        <v>303</v>
      </c>
      <c r="J330" s="38">
        <f t="shared" si="38"/>
        <v>52190</v>
      </c>
      <c r="K330" s="53">
        <f t="shared" si="39"/>
        <v>52220</v>
      </c>
      <c r="L330" s="39">
        <f t="shared" si="37"/>
        <v>0</v>
      </c>
      <c r="M330" s="40">
        <f t="shared" si="36"/>
        <v>0</v>
      </c>
      <c r="N330" s="40">
        <f t="shared" si="40"/>
        <v>0</v>
      </c>
      <c r="O330" s="40">
        <f t="shared" si="41"/>
        <v>0</v>
      </c>
      <c r="P330" s="40">
        <f t="shared" si="42"/>
        <v>0</v>
      </c>
    </row>
    <row r="331" spans="9:16" ht="12.75" customHeight="1" x14ac:dyDescent="0.2">
      <c r="I331" s="37">
        <f t="shared" si="43"/>
        <v>304</v>
      </c>
      <c r="J331" s="38">
        <f t="shared" si="38"/>
        <v>52220</v>
      </c>
      <c r="K331" s="53">
        <f t="shared" si="39"/>
        <v>52251</v>
      </c>
      <c r="L331" s="39">
        <f t="shared" si="37"/>
        <v>0</v>
      </c>
      <c r="M331" s="40">
        <f t="shared" si="36"/>
        <v>0</v>
      </c>
      <c r="N331" s="40">
        <f t="shared" si="40"/>
        <v>0</v>
      </c>
      <c r="O331" s="40">
        <f t="shared" si="41"/>
        <v>0</v>
      </c>
      <c r="P331" s="40">
        <f t="shared" si="42"/>
        <v>0</v>
      </c>
    </row>
    <row r="332" spans="9:16" ht="12.75" customHeight="1" x14ac:dyDescent="0.2">
      <c r="I332" s="37">
        <f t="shared" si="43"/>
        <v>305</v>
      </c>
      <c r="J332" s="38">
        <f t="shared" si="38"/>
        <v>52251</v>
      </c>
      <c r="K332" s="53">
        <f t="shared" si="39"/>
        <v>52282</v>
      </c>
      <c r="L332" s="39">
        <f t="shared" si="37"/>
        <v>0</v>
      </c>
      <c r="M332" s="40">
        <f t="shared" si="36"/>
        <v>0</v>
      </c>
      <c r="N332" s="40">
        <f t="shared" si="40"/>
        <v>0</v>
      </c>
      <c r="O332" s="40">
        <f t="shared" si="41"/>
        <v>0</v>
      </c>
      <c r="P332" s="40">
        <f t="shared" si="42"/>
        <v>0</v>
      </c>
    </row>
    <row r="333" spans="9:16" ht="12.75" customHeight="1" x14ac:dyDescent="0.2">
      <c r="I333" s="37">
        <f t="shared" si="43"/>
        <v>306</v>
      </c>
      <c r="J333" s="38">
        <f t="shared" si="38"/>
        <v>52282</v>
      </c>
      <c r="K333" s="53">
        <f t="shared" si="39"/>
        <v>52310</v>
      </c>
      <c r="L333" s="39">
        <f t="shared" si="37"/>
        <v>0</v>
      </c>
      <c r="M333" s="40">
        <f t="shared" si="36"/>
        <v>0</v>
      </c>
      <c r="N333" s="40">
        <f t="shared" si="40"/>
        <v>0</v>
      </c>
      <c r="O333" s="40">
        <f t="shared" si="41"/>
        <v>0</v>
      </c>
      <c r="P333" s="40">
        <f t="shared" si="42"/>
        <v>0</v>
      </c>
    </row>
    <row r="334" spans="9:16" ht="12.75" customHeight="1" x14ac:dyDescent="0.2">
      <c r="I334" s="37">
        <f t="shared" si="43"/>
        <v>307</v>
      </c>
      <c r="J334" s="38">
        <f t="shared" si="38"/>
        <v>52310</v>
      </c>
      <c r="K334" s="53">
        <f t="shared" si="39"/>
        <v>52341</v>
      </c>
      <c r="L334" s="39">
        <f t="shared" si="37"/>
        <v>0</v>
      </c>
      <c r="M334" s="40">
        <f t="shared" si="36"/>
        <v>0</v>
      </c>
      <c r="N334" s="40">
        <f t="shared" si="40"/>
        <v>0</v>
      </c>
      <c r="O334" s="40">
        <f t="shared" si="41"/>
        <v>0</v>
      </c>
      <c r="P334" s="40">
        <f t="shared" si="42"/>
        <v>0</v>
      </c>
    </row>
    <row r="335" spans="9:16" ht="12.75" customHeight="1" x14ac:dyDescent="0.2">
      <c r="I335" s="37">
        <f t="shared" si="43"/>
        <v>308</v>
      </c>
      <c r="J335" s="38">
        <f t="shared" si="38"/>
        <v>52341</v>
      </c>
      <c r="K335" s="53">
        <f t="shared" si="39"/>
        <v>52371</v>
      </c>
      <c r="L335" s="39">
        <f t="shared" si="37"/>
        <v>0</v>
      </c>
      <c r="M335" s="40">
        <f t="shared" si="36"/>
        <v>0</v>
      </c>
      <c r="N335" s="40">
        <f t="shared" si="40"/>
        <v>0</v>
      </c>
      <c r="O335" s="40">
        <f t="shared" si="41"/>
        <v>0</v>
      </c>
      <c r="P335" s="40">
        <f t="shared" si="42"/>
        <v>0</v>
      </c>
    </row>
    <row r="336" spans="9:16" ht="12.75" customHeight="1" x14ac:dyDescent="0.2">
      <c r="I336" s="37">
        <f t="shared" si="43"/>
        <v>309</v>
      </c>
      <c r="J336" s="38">
        <f t="shared" si="38"/>
        <v>52371</v>
      </c>
      <c r="K336" s="53">
        <f t="shared" si="39"/>
        <v>52402</v>
      </c>
      <c r="L336" s="39">
        <f t="shared" si="37"/>
        <v>0</v>
      </c>
      <c r="M336" s="40">
        <f t="shared" si="36"/>
        <v>0</v>
      </c>
      <c r="N336" s="40">
        <f t="shared" si="40"/>
        <v>0</v>
      </c>
      <c r="O336" s="40">
        <f t="shared" si="41"/>
        <v>0</v>
      </c>
      <c r="P336" s="40">
        <f t="shared" si="42"/>
        <v>0</v>
      </c>
    </row>
    <row r="337" spans="9:16" ht="12.75" customHeight="1" x14ac:dyDescent="0.2">
      <c r="I337" s="37">
        <f t="shared" si="43"/>
        <v>310</v>
      </c>
      <c r="J337" s="38">
        <f t="shared" si="38"/>
        <v>52402</v>
      </c>
      <c r="K337" s="53">
        <f t="shared" si="39"/>
        <v>52432</v>
      </c>
      <c r="L337" s="39">
        <f t="shared" si="37"/>
        <v>0</v>
      </c>
      <c r="M337" s="40">
        <f t="shared" si="36"/>
        <v>0</v>
      </c>
      <c r="N337" s="40">
        <f t="shared" si="40"/>
        <v>0</v>
      </c>
      <c r="O337" s="40">
        <f t="shared" si="41"/>
        <v>0</v>
      </c>
      <c r="P337" s="40">
        <f t="shared" si="42"/>
        <v>0</v>
      </c>
    </row>
    <row r="338" spans="9:16" ht="12.75" customHeight="1" x14ac:dyDescent="0.2">
      <c r="I338" s="37">
        <f t="shared" si="43"/>
        <v>311</v>
      </c>
      <c r="J338" s="38">
        <f t="shared" si="38"/>
        <v>52432</v>
      </c>
      <c r="K338" s="53">
        <f t="shared" si="39"/>
        <v>52463</v>
      </c>
      <c r="L338" s="39">
        <f t="shared" si="37"/>
        <v>0</v>
      </c>
      <c r="M338" s="40">
        <f t="shared" si="36"/>
        <v>0</v>
      </c>
      <c r="N338" s="40">
        <f t="shared" si="40"/>
        <v>0</v>
      </c>
      <c r="O338" s="40">
        <f t="shared" si="41"/>
        <v>0</v>
      </c>
      <c r="P338" s="40">
        <f t="shared" si="42"/>
        <v>0</v>
      </c>
    </row>
    <row r="339" spans="9:16" ht="12.75" customHeight="1" x14ac:dyDescent="0.2">
      <c r="I339" s="37">
        <f t="shared" si="43"/>
        <v>312</v>
      </c>
      <c r="J339" s="38">
        <f t="shared" si="38"/>
        <v>52463</v>
      </c>
      <c r="K339" s="53">
        <f t="shared" si="39"/>
        <v>52494</v>
      </c>
      <c r="L339" s="39">
        <f t="shared" si="37"/>
        <v>0</v>
      </c>
      <c r="M339" s="40">
        <f t="shared" si="36"/>
        <v>0</v>
      </c>
      <c r="N339" s="40">
        <f t="shared" si="40"/>
        <v>0</v>
      </c>
      <c r="O339" s="40">
        <f t="shared" si="41"/>
        <v>0</v>
      </c>
      <c r="P339" s="40">
        <f t="shared" si="42"/>
        <v>0</v>
      </c>
    </row>
    <row r="340" spans="9:16" ht="12.75" customHeight="1" x14ac:dyDescent="0.2">
      <c r="I340" s="37">
        <f t="shared" si="43"/>
        <v>313</v>
      </c>
      <c r="J340" s="38">
        <f t="shared" si="38"/>
        <v>52494</v>
      </c>
      <c r="K340" s="53">
        <f t="shared" si="39"/>
        <v>52524</v>
      </c>
      <c r="L340" s="39">
        <f t="shared" si="37"/>
        <v>0</v>
      </c>
      <c r="M340" s="40">
        <f t="shared" si="36"/>
        <v>0</v>
      </c>
      <c r="N340" s="40">
        <f t="shared" si="40"/>
        <v>0</v>
      </c>
      <c r="O340" s="40">
        <f t="shared" si="41"/>
        <v>0</v>
      </c>
      <c r="P340" s="40">
        <f t="shared" si="42"/>
        <v>0</v>
      </c>
    </row>
    <row r="341" spans="9:16" ht="12.75" customHeight="1" x14ac:dyDescent="0.2">
      <c r="I341" s="37">
        <f t="shared" si="43"/>
        <v>314</v>
      </c>
      <c r="J341" s="38">
        <f t="shared" si="38"/>
        <v>52524</v>
      </c>
      <c r="K341" s="53">
        <f t="shared" si="39"/>
        <v>52555</v>
      </c>
      <c r="L341" s="39">
        <f t="shared" si="37"/>
        <v>0</v>
      </c>
      <c r="M341" s="40">
        <f t="shared" si="36"/>
        <v>0</v>
      </c>
      <c r="N341" s="40">
        <f t="shared" si="40"/>
        <v>0</v>
      </c>
      <c r="O341" s="40">
        <f t="shared" si="41"/>
        <v>0</v>
      </c>
      <c r="P341" s="40">
        <f t="shared" si="42"/>
        <v>0</v>
      </c>
    </row>
    <row r="342" spans="9:16" ht="12.75" customHeight="1" x14ac:dyDescent="0.2">
      <c r="I342" s="37">
        <f t="shared" si="43"/>
        <v>315</v>
      </c>
      <c r="J342" s="38">
        <f t="shared" si="38"/>
        <v>52555</v>
      </c>
      <c r="K342" s="53">
        <f t="shared" si="39"/>
        <v>52585</v>
      </c>
      <c r="L342" s="39">
        <f t="shared" si="37"/>
        <v>0</v>
      </c>
      <c r="M342" s="40">
        <f t="shared" si="36"/>
        <v>0</v>
      </c>
      <c r="N342" s="40">
        <f t="shared" si="40"/>
        <v>0</v>
      </c>
      <c r="O342" s="40">
        <f t="shared" si="41"/>
        <v>0</v>
      </c>
      <c r="P342" s="40">
        <f t="shared" si="42"/>
        <v>0</v>
      </c>
    </row>
    <row r="343" spans="9:16" ht="12.75" customHeight="1" x14ac:dyDescent="0.2">
      <c r="I343" s="37">
        <f t="shared" si="43"/>
        <v>316</v>
      </c>
      <c r="J343" s="38">
        <f t="shared" si="38"/>
        <v>52585</v>
      </c>
      <c r="K343" s="53">
        <f t="shared" si="39"/>
        <v>52616</v>
      </c>
      <c r="L343" s="39">
        <f t="shared" si="37"/>
        <v>0</v>
      </c>
      <c r="M343" s="40">
        <f t="shared" si="36"/>
        <v>0</v>
      </c>
      <c r="N343" s="40">
        <f t="shared" si="40"/>
        <v>0</v>
      </c>
      <c r="O343" s="40">
        <f t="shared" si="41"/>
        <v>0</v>
      </c>
      <c r="P343" s="40">
        <f t="shared" si="42"/>
        <v>0</v>
      </c>
    </row>
    <row r="344" spans="9:16" ht="12.75" customHeight="1" x14ac:dyDescent="0.2">
      <c r="I344" s="37">
        <f t="shared" si="43"/>
        <v>317</v>
      </c>
      <c r="J344" s="38">
        <f t="shared" si="38"/>
        <v>52616</v>
      </c>
      <c r="K344" s="53">
        <f t="shared" si="39"/>
        <v>52647</v>
      </c>
      <c r="L344" s="39">
        <f t="shared" si="37"/>
        <v>0</v>
      </c>
      <c r="M344" s="40">
        <f t="shared" ref="M344:M387" si="44">IF(I344&lt;&gt;"",P343,"")</f>
        <v>0</v>
      </c>
      <c r="N344" s="40">
        <f t="shared" si="40"/>
        <v>0</v>
      </c>
      <c r="O344" s="40">
        <f t="shared" si="41"/>
        <v>0</v>
      </c>
      <c r="P344" s="40">
        <f t="shared" si="42"/>
        <v>0</v>
      </c>
    </row>
    <row r="345" spans="9:16" ht="12.75" customHeight="1" x14ac:dyDescent="0.2">
      <c r="I345" s="37">
        <f t="shared" si="43"/>
        <v>318</v>
      </c>
      <c r="J345" s="38">
        <f t="shared" si="38"/>
        <v>52647</v>
      </c>
      <c r="K345" s="53">
        <f t="shared" si="39"/>
        <v>52676</v>
      </c>
      <c r="L345" s="39">
        <f t="shared" si="37"/>
        <v>0</v>
      </c>
      <c r="M345" s="40">
        <f t="shared" si="44"/>
        <v>0</v>
      </c>
      <c r="N345" s="40">
        <f t="shared" si="40"/>
        <v>0</v>
      </c>
      <c r="O345" s="40">
        <f t="shared" si="41"/>
        <v>0</v>
      </c>
      <c r="P345" s="40">
        <f t="shared" si="42"/>
        <v>0</v>
      </c>
    </row>
    <row r="346" spans="9:16" ht="12.75" customHeight="1" x14ac:dyDescent="0.2">
      <c r="I346" s="37">
        <f t="shared" si="43"/>
        <v>319</v>
      </c>
      <c r="J346" s="38">
        <f t="shared" si="38"/>
        <v>52676</v>
      </c>
      <c r="K346" s="53">
        <f t="shared" si="39"/>
        <v>52707</v>
      </c>
      <c r="L346" s="39">
        <f t="shared" si="37"/>
        <v>0</v>
      </c>
      <c r="M346" s="40">
        <f t="shared" si="44"/>
        <v>0</v>
      </c>
      <c r="N346" s="40">
        <f t="shared" si="40"/>
        <v>0</v>
      </c>
      <c r="O346" s="40">
        <f t="shared" si="41"/>
        <v>0</v>
      </c>
      <c r="P346" s="40">
        <f t="shared" si="42"/>
        <v>0</v>
      </c>
    </row>
    <row r="347" spans="9:16" ht="12.75" customHeight="1" x14ac:dyDescent="0.2">
      <c r="I347" s="37">
        <f t="shared" si="43"/>
        <v>320</v>
      </c>
      <c r="J347" s="38">
        <f t="shared" si="38"/>
        <v>52707</v>
      </c>
      <c r="K347" s="53">
        <f t="shared" si="39"/>
        <v>52737</v>
      </c>
      <c r="L347" s="39">
        <f t="shared" si="37"/>
        <v>0</v>
      </c>
      <c r="M347" s="40">
        <f t="shared" si="44"/>
        <v>0</v>
      </c>
      <c r="N347" s="40">
        <f t="shared" si="40"/>
        <v>0</v>
      </c>
      <c r="O347" s="40">
        <f t="shared" si="41"/>
        <v>0</v>
      </c>
      <c r="P347" s="40">
        <f t="shared" si="42"/>
        <v>0</v>
      </c>
    </row>
    <row r="348" spans="9:16" ht="12.75" customHeight="1" x14ac:dyDescent="0.2">
      <c r="I348" s="37">
        <f t="shared" si="43"/>
        <v>321</v>
      </c>
      <c r="J348" s="38">
        <f t="shared" si="38"/>
        <v>52737</v>
      </c>
      <c r="K348" s="53">
        <f t="shared" si="39"/>
        <v>52768</v>
      </c>
      <c r="L348" s="39">
        <f t="shared" ref="L348:L387" si="45">IF(M348&lt;=L347,M348+N348,IF($L$10="Montant",VLOOKUP(M348,$L$13:$M$21,2),IF($L$10="Pourcentage du solde",IF(M348*$P$12&lt;=$P$13,$P$13,M348*$P$12),IF(M348&lt;=$P$18*$P$17,M348+N348,$P$17*$P$18))))</f>
        <v>0</v>
      </c>
      <c r="M348" s="40">
        <f t="shared" si="44"/>
        <v>0</v>
      </c>
      <c r="N348" s="40">
        <f t="shared" si="40"/>
        <v>0</v>
      </c>
      <c r="O348" s="40">
        <f t="shared" si="41"/>
        <v>0</v>
      </c>
      <c r="P348" s="40">
        <f t="shared" si="42"/>
        <v>0</v>
      </c>
    </row>
    <row r="349" spans="9:16" ht="12.75" customHeight="1" x14ac:dyDescent="0.2">
      <c r="I349" s="37">
        <f t="shared" si="43"/>
        <v>322</v>
      </c>
      <c r="J349" s="38">
        <f t="shared" ref="J349:J387" si="46">IF(I349="","",EDATE($J$28,I348))</f>
        <v>52768</v>
      </c>
      <c r="K349" s="53">
        <f t="shared" ref="K349:K412" si="47">IF(J350="",0,J350)</f>
        <v>52798</v>
      </c>
      <c r="L349" s="39">
        <f t="shared" si="45"/>
        <v>0</v>
      </c>
      <c r="M349" s="40">
        <f t="shared" si="44"/>
        <v>0</v>
      </c>
      <c r="N349" s="40">
        <f t="shared" ref="N349:N387" si="48">IF(I349&lt;&gt;"",$N$24*M349,"")</f>
        <v>0</v>
      </c>
      <c r="O349" s="40">
        <f t="shared" ref="O349:O387" si="49">IF(I349&lt;&gt;"",L349-N349,"")</f>
        <v>0</v>
      </c>
      <c r="P349" s="40">
        <f t="shared" ref="P349:P387" si="50">IF(I349&lt;&gt;"",M349-O349,"")</f>
        <v>0</v>
      </c>
    </row>
    <row r="350" spans="9:16" ht="12.75" customHeight="1" x14ac:dyDescent="0.2">
      <c r="I350" s="37">
        <f t="shared" ref="I350:I387" si="51">I349+1</f>
        <v>323</v>
      </c>
      <c r="J350" s="38">
        <f t="shared" si="46"/>
        <v>52798</v>
      </c>
      <c r="K350" s="53">
        <f t="shared" si="47"/>
        <v>52829</v>
      </c>
      <c r="L350" s="39">
        <f t="shared" si="45"/>
        <v>0</v>
      </c>
      <c r="M350" s="40">
        <f t="shared" si="44"/>
        <v>0</v>
      </c>
      <c r="N350" s="40">
        <f t="shared" si="48"/>
        <v>0</v>
      </c>
      <c r="O350" s="40">
        <f t="shared" si="49"/>
        <v>0</v>
      </c>
      <c r="P350" s="40">
        <f t="shared" si="50"/>
        <v>0</v>
      </c>
    </row>
    <row r="351" spans="9:16" ht="12.75" customHeight="1" x14ac:dyDescent="0.2">
      <c r="I351" s="37">
        <f t="shared" si="51"/>
        <v>324</v>
      </c>
      <c r="J351" s="38">
        <f t="shared" si="46"/>
        <v>52829</v>
      </c>
      <c r="K351" s="53">
        <f t="shared" si="47"/>
        <v>52860</v>
      </c>
      <c r="L351" s="39">
        <f t="shared" si="45"/>
        <v>0</v>
      </c>
      <c r="M351" s="40">
        <f t="shared" si="44"/>
        <v>0</v>
      </c>
      <c r="N351" s="40">
        <f t="shared" si="48"/>
        <v>0</v>
      </c>
      <c r="O351" s="40">
        <f t="shared" si="49"/>
        <v>0</v>
      </c>
      <c r="P351" s="40">
        <f t="shared" si="50"/>
        <v>0</v>
      </c>
    </row>
    <row r="352" spans="9:16" ht="12.75" customHeight="1" x14ac:dyDescent="0.2">
      <c r="I352" s="37">
        <f t="shared" si="51"/>
        <v>325</v>
      </c>
      <c r="J352" s="38">
        <f t="shared" si="46"/>
        <v>52860</v>
      </c>
      <c r="K352" s="53">
        <f t="shared" si="47"/>
        <v>52890</v>
      </c>
      <c r="L352" s="39">
        <f t="shared" si="45"/>
        <v>0</v>
      </c>
      <c r="M352" s="40">
        <f t="shared" si="44"/>
        <v>0</v>
      </c>
      <c r="N352" s="40">
        <f t="shared" si="48"/>
        <v>0</v>
      </c>
      <c r="O352" s="40">
        <f t="shared" si="49"/>
        <v>0</v>
      </c>
      <c r="P352" s="40">
        <f t="shared" si="50"/>
        <v>0</v>
      </c>
    </row>
    <row r="353" spans="9:16" ht="12.75" customHeight="1" x14ac:dyDescent="0.2">
      <c r="I353" s="37">
        <f t="shared" si="51"/>
        <v>326</v>
      </c>
      <c r="J353" s="38">
        <f t="shared" si="46"/>
        <v>52890</v>
      </c>
      <c r="K353" s="53">
        <f t="shared" si="47"/>
        <v>52921</v>
      </c>
      <c r="L353" s="39">
        <f t="shared" si="45"/>
        <v>0</v>
      </c>
      <c r="M353" s="40">
        <f t="shared" si="44"/>
        <v>0</v>
      </c>
      <c r="N353" s="40">
        <f t="shared" si="48"/>
        <v>0</v>
      </c>
      <c r="O353" s="40">
        <f t="shared" si="49"/>
        <v>0</v>
      </c>
      <c r="P353" s="40">
        <f t="shared" si="50"/>
        <v>0</v>
      </c>
    </row>
    <row r="354" spans="9:16" ht="12.75" customHeight="1" x14ac:dyDescent="0.2">
      <c r="I354" s="37">
        <f t="shared" si="51"/>
        <v>327</v>
      </c>
      <c r="J354" s="38">
        <f t="shared" si="46"/>
        <v>52921</v>
      </c>
      <c r="K354" s="53">
        <f t="shared" si="47"/>
        <v>52951</v>
      </c>
      <c r="L354" s="39">
        <f t="shared" si="45"/>
        <v>0</v>
      </c>
      <c r="M354" s="40">
        <f t="shared" si="44"/>
        <v>0</v>
      </c>
      <c r="N354" s="40">
        <f t="shared" si="48"/>
        <v>0</v>
      </c>
      <c r="O354" s="40">
        <f t="shared" si="49"/>
        <v>0</v>
      </c>
      <c r="P354" s="40">
        <f t="shared" si="50"/>
        <v>0</v>
      </c>
    </row>
    <row r="355" spans="9:16" ht="12.75" customHeight="1" x14ac:dyDescent="0.2">
      <c r="I355" s="37">
        <f t="shared" si="51"/>
        <v>328</v>
      </c>
      <c r="J355" s="38">
        <f t="shared" si="46"/>
        <v>52951</v>
      </c>
      <c r="K355" s="53">
        <f t="shared" si="47"/>
        <v>52982</v>
      </c>
      <c r="L355" s="39">
        <f t="shared" si="45"/>
        <v>0</v>
      </c>
      <c r="M355" s="40">
        <f t="shared" si="44"/>
        <v>0</v>
      </c>
      <c r="N355" s="40">
        <f t="shared" si="48"/>
        <v>0</v>
      </c>
      <c r="O355" s="40">
        <f t="shared" si="49"/>
        <v>0</v>
      </c>
      <c r="P355" s="40">
        <f t="shared" si="50"/>
        <v>0</v>
      </c>
    </row>
    <row r="356" spans="9:16" ht="12.75" customHeight="1" x14ac:dyDescent="0.2">
      <c r="I356" s="37">
        <f t="shared" si="51"/>
        <v>329</v>
      </c>
      <c r="J356" s="38">
        <f t="shared" si="46"/>
        <v>52982</v>
      </c>
      <c r="K356" s="53">
        <f t="shared" si="47"/>
        <v>53013</v>
      </c>
      <c r="L356" s="39">
        <f t="shared" si="45"/>
        <v>0</v>
      </c>
      <c r="M356" s="40">
        <f t="shared" si="44"/>
        <v>0</v>
      </c>
      <c r="N356" s="40">
        <f t="shared" si="48"/>
        <v>0</v>
      </c>
      <c r="O356" s="40">
        <f t="shared" si="49"/>
        <v>0</v>
      </c>
      <c r="P356" s="40">
        <f t="shared" si="50"/>
        <v>0</v>
      </c>
    </row>
    <row r="357" spans="9:16" ht="12.75" customHeight="1" x14ac:dyDescent="0.2">
      <c r="I357" s="37">
        <f t="shared" si="51"/>
        <v>330</v>
      </c>
      <c r="J357" s="38">
        <f t="shared" si="46"/>
        <v>53013</v>
      </c>
      <c r="K357" s="53">
        <f t="shared" si="47"/>
        <v>53041</v>
      </c>
      <c r="L357" s="39">
        <f t="shared" si="45"/>
        <v>0</v>
      </c>
      <c r="M357" s="40">
        <f t="shared" si="44"/>
        <v>0</v>
      </c>
      <c r="N357" s="40">
        <f t="shared" si="48"/>
        <v>0</v>
      </c>
      <c r="O357" s="40">
        <f t="shared" si="49"/>
        <v>0</v>
      </c>
      <c r="P357" s="40">
        <f t="shared" si="50"/>
        <v>0</v>
      </c>
    </row>
    <row r="358" spans="9:16" ht="12.75" customHeight="1" x14ac:dyDescent="0.2">
      <c r="I358" s="37">
        <f t="shared" si="51"/>
        <v>331</v>
      </c>
      <c r="J358" s="38">
        <f t="shared" si="46"/>
        <v>53041</v>
      </c>
      <c r="K358" s="53">
        <f t="shared" si="47"/>
        <v>53072</v>
      </c>
      <c r="L358" s="39">
        <f t="shared" si="45"/>
        <v>0</v>
      </c>
      <c r="M358" s="40">
        <f t="shared" si="44"/>
        <v>0</v>
      </c>
      <c r="N358" s="40">
        <f t="shared" si="48"/>
        <v>0</v>
      </c>
      <c r="O358" s="40">
        <f t="shared" si="49"/>
        <v>0</v>
      </c>
      <c r="P358" s="40">
        <f t="shared" si="50"/>
        <v>0</v>
      </c>
    </row>
    <row r="359" spans="9:16" ht="12.75" customHeight="1" x14ac:dyDescent="0.2">
      <c r="I359" s="37">
        <f t="shared" si="51"/>
        <v>332</v>
      </c>
      <c r="J359" s="38">
        <f t="shared" si="46"/>
        <v>53072</v>
      </c>
      <c r="K359" s="53">
        <f t="shared" si="47"/>
        <v>53102</v>
      </c>
      <c r="L359" s="39">
        <f t="shared" si="45"/>
        <v>0</v>
      </c>
      <c r="M359" s="40">
        <f t="shared" si="44"/>
        <v>0</v>
      </c>
      <c r="N359" s="40">
        <f t="shared" si="48"/>
        <v>0</v>
      </c>
      <c r="O359" s="40">
        <f t="shared" si="49"/>
        <v>0</v>
      </c>
      <c r="P359" s="40">
        <f t="shared" si="50"/>
        <v>0</v>
      </c>
    </row>
    <row r="360" spans="9:16" ht="12.75" customHeight="1" x14ac:dyDescent="0.2">
      <c r="I360" s="37">
        <f t="shared" si="51"/>
        <v>333</v>
      </c>
      <c r="J360" s="38">
        <f t="shared" si="46"/>
        <v>53102</v>
      </c>
      <c r="K360" s="53">
        <f t="shared" si="47"/>
        <v>53133</v>
      </c>
      <c r="L360" s="39">
        <f t="shared" si="45"/>
        <v>0</v>
      </c>
      <c r="M360" s="40">
        <f t="shared" si="44"/>
        <v>0</v>
      </c>
      <c r="N360" s="40">
        <f t="shared" si="48"/>
        <v>0</v>
      </c>
      <c r="O360" s="40">
        <f t="shared" si="49"/>
        <v>0</v>
      </c>
      <c r="P360" s="40">
        <f t="shared" si="50"/>
        <v>0</v>
      </c>
    </row>
    <row r="361" spans="9:16" ht="12.75" customHeight="1" x14ac:dyDescent="0.2">
      <c r="I361" s="37">
        <f t="shared" si="51"/>
        <v>334</v>
      </c>
      <c r="J361" s="38">
        <f t="shared" si="46"/>
        <v>53133</v>
      </c>
      <c r="K361" s="53">
        <f t="shared" si="47"/>
        <v>53163</v>
      </c>
      <c r="L361" s="39">
        <f t="shared" si="45"/>
        <v>0</v>
      </c>
      <c r="M361" s="40">
        <f t="shared" si="44"/>
        <v>0</v>
      </c>
      <c r="N361" s="40">
        <f t="shared" si="48"/>
        <v>0</v>
      </c>
      <c r="O361" s="40">
        <f t="shared" si="49"/>
        <v>0</v>
      </c>
      <c r="P361" s="40">
        <f t="shared" si="50"/>
        <v>0</v>
      </c>
    </row>
    <row r="362" spans="9:16" ht="12.75" customHeight="1" x14ac:dyDescent="0.2">
      <c r="I362" s="37">
        <f t="shared" si="51"/>
        <v>335</v>
      </c>
      <c r="J362" s="38">
        <f t="shared" si="46"/>
        <v>53163</v>
      </c>
      <c r="K362" s="53">
        <f t="shared" si="47"/>
        <v>53194</v>
      </c>
      <c r="L362" s="39">
        <f t="shared" si="45"/>
        <v>0</v>
      </c>
      <c r="M362" s="40">
        <f t="shared" si="44"/>
        <v>0</v>
      </c>
      <c r="N362" s="40">
        <f t="shared" si="48"/>
        <v>0</v>
      </c>
      <c r="O362" s="40">
        <f t="shared" si="49"/>
        <v>0</v>
      </c>
      <c r="P362" s="40">
        <f t="shared" si="50"/>
        <v>0</v>
      </c>
    </row>
    <row r="363" spans="9:16" ht="12.75" customHeight="1" x14ac:dyDescent="0.2">
      <c r="I363" s="37">
        <f t="shared" si="51"/>
        <v>336</v>
      </c>
      <c r="J363" s="38">
        <f t="shared" si="46"/>
        <v>53194</v>
      </c>
      <c r="K363" s="53">
        <f t="shared" si="47"/>
        <v>53225</v>
      </c>
      <c r="L363" s="39">
        <f t="shared" si="45"/>
        <v>0</v>
      </c>
      <c r="M363" s="40">
        <f t="shared" si="44"/>
        <v>0</v>
      </c>
      <c r="N363" s="40">
        <f t="shared" si="48"/>
        <v>0</v>
      </c>
      <c r="O363" s="40">
        <f t="shared" si="49"/>
        <v>0</v>
      </c>
      <c r="P363" s="40">
        <f t="shared" si="50"/>
        <v>0</v>
      </c>
    </row>
    <row r="364" spans="9:16" ht="12.75" customHeight="1" x14ac:dyDescent="0.2">
      <c r="I364" s="37">
        <f t="shared" si="51"/>
        <v>337</v>
      </c>
      <c r="J364" s="38">
        <f t="shared" si="46"/>
        <v>53225</v>
      </c>
      <c r="K364" s="53">
        <f t="shared" si="47"/>
        <v>53255</v>
      </c>
      <c r="L364" s="39">
        <f t="shared" si="45"/>
        <v>0</v>
      </c>
      <c r="M364" s="40">
        <f t="shared" si="44"/>
        <v>0</v>
      </c>
      <c r="N364" s="40">
        <f t="shared" si="48"/>
        <v>0</v>
      </c>
      <c r="O364" s="40">
        <f t="shared" si="49"/>
        <v>0</v>
      </c>
      <c r="P364" s="40">
        <f t="shared" si="50"/>
        <v>0</v>
      </c>
    </row>
    <row r="365" spans="9:16" ht="12.75" customHeight="1" x14ac:dyDescent="0.2">
      <c r="I365" s="37">
        <f t="shared" si="51"/>
        <v>338</v>
      </c>
      <c r="J365" s="38">
        <f t="shared" si="46"/>
        <v>53255</v>
      </c>
      <c r="K365" s="53">
        <f t="shared" si="47"/>
        <v>53286</v>
      </c>
      <c r="L365" s="39">
        <f t="shared" si="45"/>
        <v>0</v>
      </c>
      <c r="M365" s="40">
        <f t="shared" si="44"/>
        <v>0</v>
      </c>
      <c r="N365" s="40">
        <f t="shared" si="48"/>
        <v>0</v>
      </c>
      <c r="O365" s="40">
        <f t="shared" si="49"/>
        <v>0</v>
      </c>
      <c r="P365" s="40">
        <f t="shared" si="50"/>
        <v>0</v>
      </c>
    </row>
    <row r="366" spans="9:16" ht="12.75" customHeight="1" x14ac:dyDescent="0.2">
      <c r="I366" s="37">
        <f t="shared" si="51"/>
        <v>339</v>
      </c>
      <c r="J366" s="38">
        <f t="shared" si="46"/>
        <v>53286</v>
      </c>
      <c r="K366" s="53">
        <f t="shared" si="47"/>
        <v>53316</v>
      </c>
      <c r="L366" s="39">
        <f t="shared" si="45"/>
        <v>0</v>
      </c>
      <c r="M366" s="40">
        <f t="shared" si="44"/>
        <v>0</v>
      </c>
      <c r="N366" s="40">
        <f t="shared" si="48"/>
        <v>0</v>
      </c>
      <c r="O366" s="40">
        <f t="shared" si="49"/>
        <v>0</v>
      </c>
      <c r="P366" s="40">
        <f t="shared" si="50"/>
        <v>0</v>
      </c>
    </row>
    <row r="367" spans="9:16" ht="12.75" customHeight="1" x14ac:dyDescent="0.2">
      <c r="I367" s="37">
        <f t="shared" si="51"/>
        <v>340</v>
      </c>
      <c r="J367" s="38">
        <f t="shared" si="46"/>
        <v>53316</v>
      </c>
      <c r="K367" s="53">
        <f t="shared" si="47"/>
        <v>53347</v>
      </c>
      <c r="L367" s="39">
        <f t="shared" si="45"/>
        <v>0</v>
      </c>
      <c r="M367" s="40">
        <f t="shared" si="44"/>
        <v>0</v>
      </c>
      <c r="N367" s="40">
        <f t="shared" si="48"/>
        <v>0</v>
      </c>
      <c r="O367" s="40">
        <f t="shared" si="49"/>
        <v>0</v>
      </c>
      <c r="P367" s="40">
        <f t="shared" si="50"/>
        <v>0</v>
      </c>
    </row>
    <row r="368" spans="9:16" ht="12.75" customHeight="1" x14ac:dyDescent="0.2">
      <c r="I368" s="37">
        <f t="shared" si="51"/>
        <v>341</v>
      </c>
      <c r="J368" s="38">
        <f t="shared" si="46"/>
        <v>53347</v>
      </c>
      <c r="K368" s="53">
        <f t="shared" si="47"/>
        <v>53378</v>
      </c>
      <c r="L368" s="39">
        <f t="shared" si="45"/>
        <v>0</v>
      </c>
      <c r="M368" s="40">
        <f t="shared" si="44"/>
        <v>0</v>
      </c>
      <c r="N368" s="40">
        <f t="shared" si="48"/>
        <v>0</v>
      </c>
      <c r="O368" s="40">
        <f t="shared" si="49"/>
        <v>0</v>
      </c>
      <c r="P368" s="40">
        <f t="shared" si="50"/>
        <v>0</v>
      </c>
    </row>
    <row r="369" spans="9:16" ht="12.75" customHeight="1" x14ac:dyDescent="0.2">
      <c r="I369" s="37">
        <f t="shared" si="51"/>
        <v>342</v>
      </c>
      <c r="J369" s="38">
        <f t="shared" si="46"/>
        <v>53378</v>
      </c>
      <c r="K369" s="53">
        <f t="shared" si="47"/>
        <v>53406</v>
      </c>
      <c r="L369" s="39">
        <f t="shared" si="45"/>
        <v>0</v>
      </c>
      <c r="M369" s="40">
        <f t="shared" si="44"/>
        <v>0</v>
      </c>
      <c r="N369" s="40">
        <f t="shared" si="48"/>
        <v>0</v>
      </c>
      <c r="O369" s="40">
        <f t="shared" si="49"/>
        <v>0</v>
      </c>
      <c r="P369" s="40">
        <f t="shared" si="50"/>
        <v>0</v>
      </c>
    </row>
    <row r="370" spans="9:16" ht="12.75" customHeight="1" x14ac:dyDescent="0.2">
      <c r="I370" s="37">
        <f t="shared" si="51"/>
        <v>343</v>
      </c>
      <c r="J370" s="38">
        <f t="shared" si="46"/>
        <v>53406</v>
      </c>
      <c r="K370" s="53">
        <f t="shared" si="47"/>
        <v>53437</v>
      </c>
      <c r="L370" s="39">
        <f t="shared" si="45"/>
        <v>0</v>
      </c>
      <c r="M370" s="40">
        <f t="shared" si="44"/>
        <v>0</v>
      </c>
      <c r="N370" s="40">
        <f t="shared" si="48"/>
        <v>0</v>
      </c>
      <c r="O370" s="40">
        <f t="shared" si="49"/>
        <v>0</v>
      </c>
      <c r="P370" s="40">
        <f t="shared" si="50"/>
        <v>0</v>
      </c>
    </row>
    <row r="371" spans="9:16" ht="12.75" customHeight="1" x14ac:dyDescent="0.2">
      <c r="I371" s="37">
        <f t="shared" si="51"/>
        <v>344</v>
      </c>
      <c r="J371" s="38">
        <f t="shared" si="46"/>
        <v>53437</v>
      </c>
      <c r="K371" s="53">
        <f t="shared" si="47"/>
        <v>53467</v>
      </c>
      <c r="L371" s="39">
        <f t="shared" si="45"/>
        <v>0</v>
      </c>
      <c r="M371" s="40">
        <f t="shared" si="44"/>
        <v>0</v>
      </c>
      <c r="N371" s="40">
        <f t="shared" si="48"/>
        <v>0</v>
      </c>
      <c r="O371" s="40">
        <f t="shared" si="49"/>
        <v>0</v>
      </c>
      <c r="P371" s="40">
        <f t="shared" si="50"/>
        <v>0</v>
      </c>
    </row>
    <row r="372" spans="9:16" ht="12.75" customHeight="1" x14ac:dyDescent="0.2">
      <c r="I372" s="37">
        <f t="shared" si="51"/>
        <v>345</v>
      </c>
      <c r="J372" s="38">
        <f t="shared" si="46"/>
        <v>53467</v>
      </c>
      <c r="K372" s="53">
        <f t="shared" si="47"/>
        <v>53498</v>
      </c>
      <c r="L372" s="39">
        <f t="shared" si="45"/>
        <v>0</v>
      </c>
      <c r="M372" s="40">
        <f t="shared" si="44"/>
        <v>0</v>
      </c>
      <c r="N372" s="40">
        <f t="shared" si="48"/>
        <v>0</v>
      </c>
      <c r="O372" s="40">
        <f t="shared" si="49"/>
        <v>0</v>
      </c>
      <c r="P372" s="40">
        <f t="shared" si="50"/>
        <v>0</v>
      </c>
    </row>
    <row r="373" spans="9:16" ht="12.75" customHeight="1" x14ac:dyDescent="0.2">
      <c r="I373" s="37">
        <f t="shared" si="51"/>
        <v>346</v>
      </c>
      <c r="J373" s="38">
        <f t="shared" si="46"/>
        <v>53498</v>
      </c>
      <c r="K373" s="53">
        <f t="shared" si="47"/>
        <v>53528</v>
      </c>
      <c r="L373" s="39">
        <f t="shared" si="45"/>
        <v>0</v>
      </c>
      <c r="M373" s="40">
        <f t="shared" si="44"/>
        <v>0</v>
      </c>
      <c r="N373" s="40">
        <f t="shared" si="48"/>
        <v>0</v>
      </c>
      <c r="O373" s="40">
        <f t="shared" si="49"/>
        <v>0</v>
      </c>
      <c r="P373" s="40">
        <f t="shared" si="50"/>
        <v>0</v>
      </c>
    </row>
    <row r="374" spans="9:16" ht="12.75" customHeight="1" x14ac:dyDescent="0.2">
      <c r="I374" s="37">
        <f t="shared" si="51"/>
        <v>347</v>
      </c>
      <c r="J374" s="38">
        <f t="shared" si="46"/>
        <v>53528</v>
      </c>
      <c r="K374" s="53">
        <f t="shared" si="47"/>
        <v>53559</v>
      </c>
      <c r="L374" s="39">
        <f t="shared" si="45"/>
        <v>0</v>
      </c>
      <c r="M374" s="40">
        <f t="shared" si="44"/>
        <v>0</v>
      </c>
      <c r="N374" s="40">
        <f t="shared" si="48"/>
        <v>0</v>
      </c>
      <c r="O374" s="40">
        <f t="shared" si="49"/>
        <v>0</v>
      </c>
      <c r="P374" s="40">
        <f t="shared" si="50"/>
        <v>0</v>
      </c>
    </row>
    <row r="375" spans="9:16" ht="12.75" customHeight="1" x14ac:dyDescent="0.2">
      <c r="I375" s="37">
        <f t="shared" si="51"/>
        <v>348</v>
      </c>
      <c r="J375" s="38">
        <f t="shared" si="46"/>
        <v>53559</v>
      </c>
      <c r="K375" s="53">
        <f t="shared" si="47"/>
        <v>53590</v>
      </c>
      <c r="L375" s="39">
        <f t="shared" si="45"/>
        <v>0</v>
      </c>
      <c r="M375" s="40">
        <f t="shared" si="44"/>
        <v>0</v>
      </c>
      <c r="N375" s="40">
        <f t="shared" si="48"/>
        <v>0</v>
      </c>
      <c r="O375" s="40">
        <f t="shared" si="49"/>
        <v>0</v>
      </c>
      <c r="P375" s="40">
        <f t="shared" si="50"/>
        <v>0</v>
      </c>
    </row>
    <row r="376" spans="9:16" ht="12.75" customHeight="1" x14ac:dyDescent="0.2">
      <c r="I376" s="37">
        <f t="shared" si="51"/>
        <v>349</v>
      </c>
      <c r="J376" s="38">
        <f t="shared" si="46"/>
        <v>53590</v>
      </c>
      <c r="K376" s="53">
        <f t="shared" si="47"/>
        <v>53620</v>
      </c>
      <c r="L376" s="39">
        <f t="shared" si="45"/>
        <v>0</v>
      </c>
      <c r="M376" s="40">
        <f t="shared" si="44"/>
        <v>0</v>
      </c>
      <c r="N376" s="40">
        <f t="shared" si="48"/>
        <v>0</v>
      </c>
      <c r="O376" s="40">
        <f t="shared" si="49"/>
        <v>0</v>
      </c>
      <c r="P376" s="40">
        <f t="shared" si="50"/>
        <v>0</v>
      </c>
    </row>
    <row r="377" spans="9:16" ht="12.75" customHeight="1" x14ac:dyDescent="0.2">
      <c r="I377" s="37">
        <f t="shared" si="51"/>
        <v>350</v>
      </c>
      <c r="J377" s="38">
        <f t="shared" si="46"/>
        <v>53620</v>
      </c>
      <c r="K377" s="53">
        <f t="shared" si="47"/>
        <v>53651</v>
      </c>
      <c r="L377" s="39">
        <f t="shared" si="45"/>
        <v>0</v>
      </c>
      <c r="M377" s="40">
        <f t="shared" si="44"/>
        <v>0</v>
      </c>
      <c r="N377" s="40">
        <f t="shared" si="48"/>
        <v>0</v>
      </c>
      <c r="O377" s="40">
        <f t="shared" si="49"/>
        <v>0</v>
      </c>
      <c r="P377" s="40">
        <f t="shared" si="50"/>
        <v>0</v>
      </c>
    </row>
    <row r="378" spans="9:16" ht="12.75" customHeight="1" x14ac:dyDescent="0.2">
      <c r="I378" s="37">
        <f t="shared" si="51"/>
        <v>351</v>
      </c>
      <c r="J378" s="38">
        <f t="shared" si="46"/>
        <v>53651</v>
      </c>
      <c r="K378" s="53">
        <f t="shared" si="47"/>
        <v>53681</v>
      </c>
      <c r="L378" s="39">
        <f t="shared" si="45"/>
        <v>0</v>
      </c>
      <c r="M378" s="40">
        <f t="shared" si="44"/>
        <v>0</v>
      </c>
      <c r="N378" s="40">
        <f t="shared" si="48"/>
        <v>0</v>
      </c>
      <c r="O378" s="40">
        <f t="shared" si="49"/>
        <v>0</v>
      </c>
      <c r="P378" s="40">
        <f t="shared" si="50"/>
        <v>0</v>
      </c>
    </row>
    <row r="379" spans="9:16" ht="12.75" customHeight="1" x14ac:dyDescent="0.2">
      <c r="I379" s="37">
        <f t="shared" si="51"/>
        <v>352</v>
      </c>
      <c r="J379" s="38">
        <f t="shared" si="46"/>
        <v>53681</v>
      </c>
      <c r="K379" s="53">
        <f t="shared" si="47"/>
        <v>53712</v>
      </c>
      <c r="L379" s="39">
        <f t="shared" si="45"/>
        <v>0</v>
      </c>
      <c r="M379" s="40">
        <f t="shared" si="44"/>
        <v>0</v>
      </c>
      <c r="N379" s="40">
        <f t="shared" si="48"/>
        <v>0</v>
      </c>
      <c r="O379" s="40">
        <f t="shared" si="49"/>
        <v>0</v>
      </c>
      <c r="P379" s="40">
        <f t="shared" si="50"/>
        <v>0</v>
      </c>
    </row>
    <row r="380" spans="9:16" ht="12.75" customHeight="1" x14ac:dyDescent="0.2">
      <c r="I380" s="37">
        <f t="shared" si="51"/>
        <v>353</v>
      </c>
      <c r="J380" s="38">
        <f t="shared" si="46"/>
        <v>53712</v>
      </c>
      <c r="K380" s="53">
        <f t="shared" si="47"/>
        <v>53743</v>
      </c>
      <c r="L380" s="39">
        <f t="shared" si="45"/>
        <v>0</v>
      </c>
      <c r="M380" s="40">
        <f t="shared" si="44"/>
        <v>0</v>
      </c>
      <c r="N380" s="40">
        <f t="shared" si="48"/>
        <v>0</v>
      </c>
      <c r="O380" s="40">
        <f t="shared" si="49"/>
        <v>0</v>
      </c>
      <c r="P380" s="40">
        <f t="shared" si="50"/>
        <v>0</v>
      </c>
    </row>
    <row r="381" spans="9:16" ht="12.75" customHeight="1" x14ac:dyDescent="0.2">
      <c r="I381" s="37">
        <f t="shared" si="51"/>
        <v>354</v>
      </c>
      <c r="J381" s="38">
        <f t="shared" si="46"/>
        <v>53743</v>
      </c>
      <c r="K381" s="53">
        <f t="shared" si="47"/>
        <v>53771</v>
      </c>
      <c r="L381" s="39">
        <f t="shared" si="45"/>
        <v>0</v>
      </c>
      <c r="M381" s="40">
        <f t="shared" si="44"/>
        <v>0</v>
      </c>
      <c r="N381" s="40">
        <f t="shared" si="48"/>
        <v>0</v>
      </c>
      <c r="O381" s="40">
        <f t="shared" si="49"/>
        <v>0</v>
      </c>
      <c r="P381" s="40">
        <f t="shared" si="50"/>
        <v>0</v>
      </c>
    </row>
    <row r="382" spans="9:16" ht="12.75" customHeight="1" x14ac:dyDescent="0.2">
      <c r="I382" s="37">
        <f t="shared" si="51"/>
        <v>355</v>
      </c>
      <c r="J382" s="38">
        <f t="shared" si="46"/>
        <v>53771</v>
      </c>
      <c r="K382" s="53">
        <f t="shared" si="47"/>
        <v>53802</v>
      </c>
      <c r="L382" s="39">
        <f t="shared" si="45"/>
        <v>0</v>
      </c>
      <c r="M382" s="40">
        <f t="shared" si="44"/>
        <v>0</v>
      </c>
      <c r="N382" s="40">
        <f t="shared" si="48"/>
        <v>0</v>
      </c>
      <c r="O382" s="40">
        <f t="shared" si="49"/>
        <v>0</v>
      </c>
      <c r="P382" s="40">
        <f t="shared" si="50"/>
        <v>0</v>
      </c>
    </row>
    <row r="383" spans="9:16" ht="12.75" customHeight="1" x14ac:dyDescent="0.2">
      <c r="I383" s="37">
        <f t="shared" si="51"/>
        <v>356</v>
      </c>
      <c r="J383" s="38">
        <f t="shared" si="46"/>
        <v>53802</v>
      </c>
      <c r="K383" s="53">
        <f t="shared" si="47"/>
        <v>53832</v>
      </c>
      <c r="L383" s="39">
        <f t="shared" si="45"/>
        <v>0</v>
      </c>
      <c r="M383" s="40">
        <f t="shared" si="44"/>
        <v>0</v>
      </c>
      <c r="N383" s="40">
        <f t="shared" si="48"/>
        <v>0</v>
      </c>
      <c r="O383" s="40">
        <f t="shared" si="49"/>
        <v>0</v>
      </c>
      <c r="P383" s="40">
        <f t="shared" si="50"/>
        <v>0</v>
      </c>
    </row>
    <row r="384" spans="9:16" ht="12.75" customHeight="1" x14ac:dyDescent="0.2">
      <c r="I384" s="37">
        <f t="shared" si="51"/>
        <v>357</v>
      </c>
      <c r="J384" s="38">
        <f t="shared" si="46"/>
        <v>53832</v>
      </c>
      <c r="K384" s="53">
        <f t="shared" si="47"/>
        <v>53863</v>
      </c>
      <c r="L384" s="39">
        <f t="shared" si="45"/>
        <v>0</v>
      </c>
      <c r="M384" s="40">
        <f t="shared" si="44"/>
        <v>0</v>
      </c>
      <c r="N384" s="40">
        <f t="shared" si="48"/>
        <v>0</v>
      </c>
      <c r="O384" s="40">
        <f t="shared" si="49"/>
        <v>0</v>
      </c>
      <c r="P384" s="40">
        <f t="shared" si="50"/>
        <v>0</v>
      </c>
    </row>
    <row r="385" spans="9:16" ht="12.75" customHeight="1" x14ac:dyDescent="0.2">
      <c r="I385" s="37">
        <f t="shared" si="51"/>
        <v>358</v>
      </c>
      <c r="J385" s="38">
        <f t="shared" si="46"/>
        <v>53863</v>
      </c>
      <c r="K385" s="53">
        <f t="shared" si="47"/>
        <v>53893</v>
      </c>
      <c r="L385" s="39">
        <f t="shared" si="45"/>
        <v>0</v>
      </c>
      <c r="M385" s="40">
        <f t="shared" si="44"/>
        <v>0</v>
      </c>
      <c r="N385" s="40">
        <f t="shared" si="48"/>
        <v>0</v>
      </c>
      <c r="O385" s="40">
        <f t="shared" si="49"/>
        <v>0</v>
      </c>
      <c r="P385" s="40">
        <f t="shared" si="50"/>
        <v>0</v>
      </c>
    </row>
    <row r="386" spans="9:16" ht="12.75" customHeight="1" x14ac:dyDescent="0.2">
      <c r="I386" s="37">
        <f t="shared" si="51"/>
        <v>359</v>
      </c>
      <c r="J386" s="38">
        <f t="shared" si="46"/>
        <v>53893</v>
      </c>
      <c r="K386" s="53">
        <f t="shared" si="47"/>
        <v>53924</v>
      </c>
      <c r="L386" s="39">
        <f t="shared" si="45"/>
        <v>0</v>
      </c>
      <c r="M386" s="40">
        <f t="shared" si="44"/>
        <v>0</v>
      </c>
      <c r="N386" s="40">
        <f t="shared" si="48"/>
        <v>0</v>
      </c>
      <c r="O386" s="40">
        <f t="shared" si="49"/>
        <v>0</v>
      </c>
      <c r="P386" s="40">
        <f t="shared" si="50"/>
        <v>0</v>
      </c>
    </row>
    <row r="387" spans="9:16" ht="12.75" customHeight="1" x14ac:dyDescent="0.2">
      <c r="I387" s="37">
        <f t="shared" si="51"/>
        <v>360</v>
      </c>
      <c r="J387" s="38">
        <f t="shared" si="46"/>
        <v>53924</v>
      </c>
      <c r="K387" s="53">
        <f t="shared" si="47"/>
        <v>0</v>
      </c>
      <c r="L387" s="39">
        <f t="shared" si="45"/>
        <v>0</v>
      </c>
      <c r="M387" s="40">
        <f t="shared" si="44"/>
        <v>0</v>
      </c>
      <c r="N387" s="40">
        <f t="shared" si="48"/>
        <v>0</v>
      </c>
      <c r="O387" s="40">
        <f t="shared" si="49"/>
        <v>0</v>
      </c>
      <c r="P387" s="40">
        <f t="shared" si="50"/>
        <v>0</v>
      </c>
    </row>
    <row r="388" spans="9:16" ht="12.75" customHeight="1" x14ac:dyDescent="0.2">
      <c r="J388" s="56"/>
      <c r="K388" s="53">
        <f t="shared" si="47"/>
        <v>0</v>
      </c>
    </row>
    <row r="389" spans="9:16" ht="12.75" customHeight="1" x14ac:dyDescent="0.2">
      <c r="J389" s="56"/>
      <c r="K389" s="53">
        <f t="shared" si="47"/>
        <v>0</v>
      </c>
    </row>
    <row r="390" spans="9:16" ht="12.75" customHeight="1" x14ac:dyDescent="0.2">
      <c r="J390" s="56"/>
      <c r="K390" s="53">
        <f t="shared" si="47"/>
        <v>0</v>
      </c>
    </row>
    <row r="391" spans="9:16" ht="12.75" customHeight="1" x14ac:dyDescent="0.2">
      <c r="J391" s="56"/>
      <c r="K391" s="53">
        <f t="shared" si="47"/>
        <v>0</v>
      </c>
    </row>
    <row r="392" spans="9:16" ht="12.75" customHeight="1" x14ac:dyDescent="0.2">
      <c r="J392" s="56"/>
      <c r="K392" s="53">
        <f t="shared" si="47"/>
        <v>0</v>
      </c>
    </row>
    <row r="393" spans="9:16" ht="12.75" customHeight="1" x14ac:dyDescent="0.2">
      <c r="J393" s="56"/>
      <c r="K393" s="53">
        <f t="shared" si="47"/>
        <v>0</v>
      </c>
    </row>
    <row r="394" spans="9:16" ht="12.75" customHeight="1" x14ac:dyDescent="0.2">
      <c r="J394" s="56"/>
      <c r="K394" s="53">
        <f t="shared" si="47"/>
        <v>0</v>
      </c>
    </row>
    <row r="395" spans="9:16" ht="12.75" customHeight="1" x14ac:dyDescent="0.2">
      <c r="J395" s="56"/>
      <c r="K395" s="53">
        <f t="shared" si="47"/>
        <v>0</v>
      </c>
    </row>
    <row r="396" spans="9:16" ht="12.75" customHeight="1" x14ac:dyDescent="0.2">
      <c r="J396" s="56"/>
      <c r="K396" s="53">
        <f t="shared" si="47"/>
        <v>0</v>
      </c>
    </row>
    <row r="397" spans="9:16" ht="12.75" customHeight="1" x14ac:dyDescent="0.2">
      <c r="J397" s="56"/>
      <c r="K397" s="53">
        <f t="shared" si="47"/>
        <v>0</v>
      </c>
    </row>
    <row r="398" spans="9:16" ht="12.75" customHeight="1" x14ac:dyDescent="0.2">
      <c r="J398" s="56"/>
      <c r="K398" s="53">
        <f t="shared" si="47"/>
        <v>0</v>
      </c>
    </row>
    <row r="399" spans="9:16" ht="12.75" customHeight="1" x14ac:dyDescent="0.2">
      <c r="J399" s="56"/>
      <c r="K399" s="53">
        <f t="shared" si="47"/>
        <v>0</v>
      </c>
    </row>
    <row r="400" spans="9:16" ht="12.75" customHeight="1" x14ac:dyDescent="0.2">
      <c r="J400" s="56"/>
      <c r="K400" s="53">
        <f t="shared" si="47"/>
        <v>0</v>
      </c>
    </row>
    <row r="401" spans="10:11" ht="12.75" customHeight="1" x14ac:dyDescent="0.2">
      <c r="J401" s="56"/>
      <c r="K401" s="53">
        <f t="shared" si="47"/>
        <v>0</v>
      </c>
    </row>
    <row r="402" spans="10:11" ht="12.75" customHeight="1" x14ac:dyDescent="0.2">
      <c r="J402" s="53"/>
      <c r="K402" s="53">
        <f t="shared" si="47"/>
        <v>0</v>
      </c>
    </row>
    <row r="403" spans="10:11" ht="12.75" customHeight="1" x14ac:dyDescent="0.2">
      <c r="J403" s="53"/>
      <c r="K403" s="53">
        <f t="shared" si="47"/>
        <v>0</v>
      </c>
    </row>
    <row r="404" spans="10:11" ht="12.75" customHeight="1" x14ac:dyDescent="0.2">
      <c r="J404" s="53"/>
      <c r="K404" s="53">
        <f t="shared" si="47"/>
        <v>0</v>
      </c>
    </row>
    <row r="405" spans="10:11" ht="12.75" customHeight="1" x14ac:dyDescent="0.2">
      <c r="J405" s="53"/>
      <c r="K405" s="53">
        <f t="shared" si="47"/>
        <v>0</v>
      </c>
    </row>
    <row r="406" spans="10:11" ht="12.75" customHeight="1" x14ac:dyDescent="0.2">
      <c r="J406" s="53"/>
      <c r="K406" s="53">
        <f t="shared" si="47"/>
        <v>0</v>
      </c>
    </row>
    <row r="407" spans="10:11" ht="12.75" customHeight="1" x14ac:dyDescent="0.2">
      <c r="J407" s="53"/>
      <c r="K407" s="53">
        <f t="shared" si="47"/>
        <v>0</v>
      </c>
    </row>
    <row r="408" spans="10:11" ht="12.75" customHeight="1" x14ac:dyDescent="0.2">
      <c r="J408" s="53"/>
      <c r="K408" s="53">
        <f t="shared" si="47"/>
        <v>0</v>
      </c>
    </row>
    <row r="409" spans="10:11" ht="12.75" customHeight="1" x14ac:dyDescent="0.2">
      <c r="J409" s="53"/>
      <c r="K409" s="53">
        <f t="shared" si="47"/>
        <v>0</v>
      </c>
    </row>
    <row r="410" spans="10:11" ht="12.75" customHeight="1" x14ac:dyDescent="0.2">
      <c r="J410" s="53"/>
      <c r="K410" s="53">
        <f t="shared" si="47"/>
        <v>0</v>
      </c>
    </row>
    <row r="411" spans="10:11" ht="12.75" customHeight="1" x14ac:dyDescent="0.2">
      <c r="J411" s="53"/>
      <c r="K411" s="53">
        <f t="shared" si="47"/>
        <v>0</v>
      </c>
    </row>
    <row r="412" spans="10:11" ht="12.75" customHeight="1" x14ac:dyDescent="0.2">
      <c r="J412" s="53"/>
      <c r="K412" s="53">
        <f t="shared" si="47"/>
        <v>0</v>
      </c>
    </row>
    <row r="413" spans="10:11" ht="12.75" customHeight="1" x14ac:dyDescent="0.2">
      <c r="J413" s="53"/>
      <c r="K413" s="53">
        <f t="shared" ref="K413:K476" si="52">IF(J414="",0,J414)</f>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si="52"/>
        <v>0</v>
      </c>
    </row>
    <row r="468" spans="10:11" ht="12.75" customHeight="1" x14ac:dyDescent="0.2">
      <c r="J468" s="53"/>
      <c r="K468" s="53">
        <f t="shared" si="52"/>
        <v>0</v>
      </c>
    </row>
    <row r="469" spans="10:11" ht="12.75" customHeight="1" x14ac:dyDescent="0.2">
      <c r="J469" s="53"/>
      <c r="K469" s="53">
        <f t="shared" si="52"/>
        <v>0</v>
      </c>
    </row>
    <row r="470" spans="10:11" ht="12.75" customHeight="1" x14ac:dyDescent="0.2">
      <c r="J470" s="53"/>
      <c r="K470" s="53">
        <f t="shared" si="52"/>
        <v>0</v>
      </c>
    </row>
    <row r="471" spans="10:11" ht="12.75" customHeight="1" x14ac:dyDescent="0.2">
      <c r="J471" s="53"/>
      <c r="K471" s="53">
        <f t="shared" si="52"/>
        <v>0</v>
      </c>
    </row>
    <row r="472" spans="10:11" ht="12.75" customHeight="1" x14ac:dyDescent="0.2">
      <c r="J472" s="53"/>
      <c r="K472" s="53">
        <f t="shared" si="52"/>
        <v>0</v>
      </c>
    </row>
    <row r="473" spans="10:11" ht="12.75" customHeight="1" x14ac:dyDescent="0.2">
      <c r="J473" s="53"/>
      <c r="K473" s="53">
        <f t="shared" si="52"/>
        <v>0</v>
      </c>
    </row>
    <row r="474" spans="10:11" ht="12.75" customHeight="1" x14ac:dyDescent="0.2">
      <c r="J474" s="53"/>
      <c r="K474" s="53">
        <f t="shared" si="52"/>
        <v>0</v>
      </c>
    </row>
    <row r="475" spans="10:11" ht="12.75" customHeight="1" x14ac:dyDescent="0.2">
      <c r="J475" s="53"/>
      <c r="K475" s="53">
        <f t="shared" si="52"/>
        <v>0</v>
      </c>
    </row>
    <row r="476" spans="10:11" ht="12.75" customHeight="1" x14ac:dyDescent="0.2">
      <c r="J476" s="53"/>
      <c r="K476" s="53">
        <f t="shared" si="52"/>
        <v>0</v>
      </c>
    </row>
    <row r="477" spans="10:11" ht="12.75" customHeight="1" x14ac:dyDescent="0.2">
      <c r="J477" s="53"/>
      <c r="K477" s="53">
        <f t="shared" ref="K477:K540" si="53">IF(J478="",0,J478)</f>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si="53"/>
        <v>0</v>
      </c>
    </row>
    <row r="532" spans="10:11" ht="12.75" customHeight="1" x14ac:dyDescent="0.2">
      <c r="J532" s="53"/>
      <c r="K532" s="53">
        <f t="shared" si="53"/>
        <v>0</v>
      </c>
    </row>
    <row r="533" spans="10:11" ht="12.75" customHeight="1" x14ac:dyDescent="0.2">
      <c r="J533" s="53"/>
      <c r="K533" s="53">
        <f t="shared" si="53"/>
        <v>0</v>
      </c>
    </row>
    <row r="534" spans="10:11" ht="12.75" customHeight="1" x14ac:dyDescent="0.2">
      <c r="J534" s="53"/>
      <c r="K534" s="53">
        <f t="shared" si="53"/>
        <v>0</v>
      </c>
    </row>
    <row r="535" spans="10:11" ht="12.75" customHeight="1" x14ac:dyDescent="0.2">
      <c r="J535" s="53"/>
      <c r="K535" s="53">
        <f t="shared" si="53"/>
        <v>0</v>
      </c>
    </row>
    <row r="536" spans="10:11" ht="12.75" customHeight="1" x14ac:dyDescent="0.2">
      <c r="J536" s="53"/>
      <c r="K536" s="53">
        <f t="shared" si="53"/>
        <v>0</v>
      </c>
    </row>
    <row r="537" spans="10:11" ht="12.75" customHeight="1" x14ac:dyDescent="0.2">
      <c r="J537" s="53"/>
      <c r="K537" s="53">
        <f t="shared" si="53"/>
        <v>0</v>
      </c>
    </row>
    <row r="538" spans="10:11" ht="12.75" customHeight="1" x14ac:dyDescent="0.2">
      <c r="J538" s="53"/>
      <c r="K538" s="53">
        <f t="shared" si="53"/>
        <v>0</v>
      </c>
    </row>
    <row r="539" spans="10:11" ht="12.75" customHeight="1" x14ac:dyDescent="0.2">
      <c r="J539" s="53"/>
      <c r="K539" s="53">
        <f t="shared" si="53"/>
        <v>0</v>
      </c>
    </row>
    <row r="540" spans="10:11" ht="12.75" customHeight="1" x14ac:dyDescent="0.2">
      <c r="J540" s="53"/>
      <c r="K540" s="53">
        <f t="shared" si="53"/>
        <v>0</v>
      </c>
    </row>
    <row r="541" spans="10:11" ht="12.75" customHeight="1" x14ac:dyDescent="0.2">
      <c r="J541" s="53"/>
      <c r="K541" s="53">
        <f t="shared" ref="K541:K604" si="54">IF(J542="",0,J542)</f>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si="54"/>
        <v>0</v>
      </c>
    </row>
    <row r="596" spans="10:11" ht="12.75" customHeight="1" x14ac:dyDescent="0.2">
      <c r="J596" s="53"/>
      <c r="K596" s="53">
        <f t="shared" si="54"/>
        <v>0</v>
      </c>
    </row>
    <row r="597" spans="10:11" ht="12.75" customHeight="1" x14ac:dyDescent="0.2">
      <c r="J597" s="53"/>
      <c r="K597" s="53">
        <f t="shared" si="54"/>
        <v>0</v>
      </c>
    </row>
    <row r="598" spans="10:11" ht="12.75" customHeight="1" x14ac:dyDescent="0.2">
      <c r="J598" s="53"/>
      <c r="K598" s="53">
        <f t="shared" si="54"/>
        <v>0</v>
      </c>
    </row>
    <row r="599" spans="10:11" ht="12.75" customHeight="1" x14ac:dyDescent="0.2">
      <c r="J599" s="53"/>
      <c r="K599" s="53">
        <f t="shared" si="54"/>
        <v>0</v>
      </c>
    </row>
    <row r="600" spans="10:11" ht="12.75" customHeight="1" x14ac:dyDescent="0.2">
      <c r="J600" s="53"/>
      <c r="K600" s="53">
        <f t="shared" si="54"/>
        <v>0</v>
      </c>
    </row>
    <row r="601" spans="10:11" ht="12.75" customHeight="1" x14ac:dyDescent="0.2">
      <c r="J601" s="53"/>
      <c r="K601" s="53">
        <f t="shared" si="54"/>
        <v>0</v>
      </c>
    </row>
    <row r="602" spans="10:11" ht="12.75" customHeight="1" x14ac:dyDescent="0.2">
      <c r="J602" s="53"/>
      <c r="K602" s="53">
        <f t="shared" si="54"/>
        <v>0</v>
      </c>
    </row>
    <row r="603" spans="10:11" ht="12.75" customHeight="1" x14ac:dyDescent="0.2">
      <c r="J603" s="53"/>
      <c r="K603" s="53">
        <f t="shared" si="54"/>
        <v>0</v>
      </c>
    </row>
    <row r="604" spans="10:11" ht="12.75" customHeight="1" x14ac:dyDescent="0.2">
      <c r="J604" s="53"/>
      <c r="K604" s="53">
        <f t="shared" si="54"/>
        <v>0</v>
      </c>
    </row>
    <row r="605" spans="10:11" ht="12.75" customHeight="1" x14ac:dyDescent="0.2">
      <c r="J605" s="53"/>
      <c r="K605" s="53">
        <f t="shared" ref="K605:K668" si="55">IF(J606="",0,J606)</f>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si="55"/>
        <v>0</v>
      </c>
    </row>
    <row r="660" spans="10:11" ht="12.75" customHeight="1" x14ac:dyDescent="0.2">
      <c r="J660" s="53"/>
      <c r="K660" s="53">
        <f t="shared" si="55"/>
        <v>0</v>
      </c>
    </row>
    <row r="661" spans="10:11" ht="12.75" customHeight="1" x14ac:dyDescent="0.2">
      <c r="J661" s="53"/>
      <c r="K661" s="53">
        <f t="shared" si="55"/>
        <v>0</v>
      </c>
    </row>
    <row r="662" spans="10:11" ht="12.75" customHeight="1" x14ac:dyDescent="0.2">
      <c r="J662" s="53"/>
      <c r="K662" s="53">
        <f t="shared" si="55"/>
        <v>0</v>
      </c>
    </row>
    <row r="663" spans="10:11" ht="12.75" customHeight="1" x14ac:dyDescent="0.2">
      <c r="J663" s="53"/>
      <c r="K663" s="53">
        <f t="shared" si="55"/>
        <v>0</v>
      </c>
    </row>
    <row r="664" spans="10:11" ht="12.75" customHeight="1" x14ac:dyDescent="0.2">
      <c r="J664" s="53"/>
      <c r="K664" s="53">
        <f t="shared" si="55"/>
        <v>0</v>
      </c>
    </row>
    <row r="665" spans="10:11" ht="12.75" customHeight="1" x14ac:dyDescent="0.2">
      <c r="J665" s="53"/>
      <c r="K665" s="53">
        <f t="shared" si="55"/>
        <v>0</v>
      </c>
    </row>
    <row r="666" spans="10:11" ht="12.75" customHeight="1" x14ac:dyDescent="0.2">
      <c r="J666" s="53"/>
      <c r="K666" s="53">
        <f t="shared" si="55"/>
        <v>0</v>
      </c>
    </row>
    <row r="667" spans="10:11" ht="12.75" customHeight="1" x14ac:dyDescent="0.2">
      <c r="J667" s="53"/>
      <c r="K667" s="53">
        <f t="shared" si="55"/>
        <v>0</v>
      </c>
    </row>
    <row r="668" spans="10:11" ht="12.75" customHeight="1" x14ac:dyDescent="0.2">
      <c r="J668" s="53"/>
      <c r="K668" s="53">
        <f t="shared" si="55"/>
        <v>0</v>
      </c>
    </row>
    <row r="669" spans="10:11" ht="12.75" customHeight="1" x14ac:dyDescent="0.2">
      <c r="J669" s="53"/>
      <c r="K669" s="53">
        <f t="shared" ref="K669:K674" si="56">IF(J670="",0,J670)</f>
        <v>0</v>
      </c>
    </row>
    <row r="670" spans="10:11" ht="12.75" customHeight="1" x14ac:dyDescent="0.2">
      <c r="J670" s="53"/>
      <c r="K670" s="53">
        <f t="shared" si="56"/>
        <v>0</v>
      </c>
    </row>
    <row r="671" spans="10:11" ht="12.75" customHeight="1" x14ac:dyDescent="0.2">
      <c r="J671" s="53"/>
      <c r="K671" s="53">
        <f t="shared" si="56"/>
        <v>0</v>
      </c>
    </row>
    <row r="672" spans="10:11" ht="12.75" customHeight="1" x14ac:dyDescent="0.2">
      <c r="J672" s="53"/>
      <c r="K672" s="53">
        <f t="shared" si="56"/>
        <v>0</v>
      </c>
    </row>
    <row r="673" spans="10:11" ht="12.75" customHeight="1" x14ac:dyDescent="0.2">
      <c r="J673" s="53"/>
      <c r="K673" s="53">
        <f t="shared" si="56"/>
        <v>0</v>
      </c>
    </row>
    <row r="674" spans="10:11" ht="12.75" customHeight="1" x14ac:dyDescent="0.2">
      <c r="J674" s="53"/>
      <c r="K674" s="53">
        <f t="shared" si="56"/>
        <v>0</v>
      </c>
    </row>
    <row r="675" spans="10:11" ht="12.75" customHeight="1" x14ac:dyDescent="0.2">
      <c r="J675" s="53"/>
      <c r="K675" s="53">
        <f>+J676</f>
        <v>0</v>
      </c>
    </row>
    <row r="676" spans="10:11" ht="12.75" customHeight="1" x14ac:dyDescent="0.2">
      <c r="J676" s="53"/>
      <c r="K676" s="53">
        <f>+J677</f>
        <v>0</v>
      </c>
    </row>
    <row r="677" spans="10:11" ht="12.75" customHeight="1" x14ac:dyDescent="0.2">
      <c r="J677" s="53"/>
      <c r="K677" s="53">
        <f t="shared" ref="K677:K740" si="57">+J678</f>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si="57"/>
        <v>0</v>
      </c>
    </row>
    <row r="732" spans="10:11" ht="12.75" customHeight="1" x14ac:dyDescent="0.2">
      <c r="J732" s="53"/>
      <c r="K732" s="53">
        <f t="shared" si="57"/>
        <v>0</v>
      </c>
    </row>
    <row r="733" spans="10:11" ht="12.75" customHeight="1" x14ac:dyDescent="0.2">
      <c r="J733" s="53"/>
      <c r="K733" s="53">
        <f t="shared" si="57"/>
        <v>0</v>
      </c>
    </row>
    <row r="734" spans="10:11" ht="12.75" customHeight="1" x14ac:dyDescent="0.2">
      <c r="J734" s="53"/>
      <c r="K734" s="53">
        <f t="shared" si="57"/>
        <v>0</v>
      </c>
    </row>
    <row r="735" spans="10:11" ht="12.75" customHeight="1" x14ac:dyDescent="0.2">
      <c r="J735" s="53"/>
      <c r="K735" s="53">
        <f t="shared" si="57"/>
        <v>0</v>
      </c>
    </row>
    <row r="736" spans="10:11" ht="12.75" customHeight="1" x14ac:dyDescent="0.2">
      <c r="J736" s="53"/>
      <c r="K736" s="53">
        <f t="shared" si="57"/>
        <v>0</v>
      </c>
    </row>
    <row r="737" spans="10:11" ht="12.75" customHeight="1" x14ac:dyDescent="0.2">
      <c r="J737" s="53"/>
      <c r="K737" s="53">
        <f t="shared" si="57"/>
        <v>0</v>
      </c>
    </row>
    <row r="738" spans="10:11" ht="12.75" customHeight="1" x14ac:dyDescent="0.2">
      <c r="J738" s="53"/>
      <c r="K738" s="53">
        <f t="shared" si="57"/>
        <v>0</v>
      </c>
    </row>
    <row r="739" spans="10:11" ht="12.75" customHeight="1" x14ac:dyDescent="0.2">
      <c r="J739" s="53"/>
      <c r="K739" s="53">
        <f t="shared" si="57"/>
        <v>0</v>
      </c>
    </row>
    <row r="740" spans="10:11" ht="12.75" customHeight="1" x14ac:dyDescent="0.2">
      <c r="J740" s="53"/>
      <c r="K740" s="53">
        <f t="shared" si="57"/>
        <v>0</v>
      </c>
    </row>
    <row r="741" spans="10:11" ht="12.75" customHeight="1" x14ac:dyDescent="0.2">
      <c r="J741" s="53"/>
      <c r="K741" s="53">
        <f t="shared" ref="K741:K804" si="58">+J742</f>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si="58"/>
        <v>0</v>
      </c>
    </row>
    <row r="796" spans="10:11" ht="12.75" customHeight="1" x14ac:dyDescent="0.2">
      <c r="J796" s="53"/>
      <c r="K796" s="53">
        <f t="shared" si="58"/>
        <v>0</v>
      </c>
    </row>
    <row r="797" spans="10:11" ht="12.75" customHeight="1" x14ac:dyDescent="0.2">
      <c r="J797" s="53"/>
      <c r="K797" s="53">
        <f t="shared" si="58"/>
        <v>0</v>
      </c>
    </row>
    <row r="798" spans="10:11" ht="12.75" customHeight="1" x14ac:dyDescent="0.2">
      <c r="J798" s="53"/>
      <c r="K798" s="53">
        <f t="shared" si="58"/>
        <v>0</v>
      </c>
    </row>
    <row r="799" spans="10:11" ht="12.75" customHeight="1" x14ac:dyDescent="0.2">
      <c r="J799" s="53"/>
      <c r="K799" s="53">
        <f t="shared" si="58"/>
        <v>0</v>
      </c>
    </row>
    <row r="800" spans="10:11" ht="12.75" customHeight="1" x14ac:dyDescent="0.2">
      <c r="J800" s="53"/>
      <c r="K800" s="53">
        <f t="shared" si="58"/>
        <v>0</v>
      </c>
    </row>
    <row r="801" spans="10:11" ht="12.75" customHeight="1" x14ac:dyDescent="0.2">
      <c r="J801" s="53"/>
      <c r="K801" s="53">
        <f t="shared" si="58"/>
        <v>0</v>
      </c>
    </row>
    <row r="802" spans="10:11" ht="12.75" customHeight="1" x14ac:dyDescent="0.2">
      <c r="J802" s="53"/>
      <c r="K802" s="53">
        <f t="shared" si="58"/>
        <v>0</v>
      </c>
    </row>
    <row r="803" spans="10:11" ht="12.75" customHeight="1" x14ac:dyDescent="0.2">
      <c r="J803" s="53"/>
      <c r="K803" s="53">
        <f t="shared" si="58"/>
        <v>0</v>
      </c>
    </row>
    <row r="804" spans="10:11" ht="12.75" customHeight="1" x14ac:dyDescent="0.2">
      <c r="J804" s="53"/>
      <c r="K804" s="53">
        <f t="shared" si="58"/>
        <v>0</v>
      </c>
    </row>
    <row r="805" spans="10:11" ht="12.75" customHeight="1" x14ac:dyDescent="0.2">
      <c r="J805" s="53"/>
      <c r="K805" s="53">
        <f t="shared" ref="K805:K843" si="59">+J806</f>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f t="shared" si="59"/>
        <v>0</v>
      </c>
    </row>
    <row r="835" spans="10:11" ht="12.75" customHeight="1" x14ac:dyDescent="0.2">
      <c r="J835" s="53"/>
      <c r="K835" s="53">
        <f t="shared" si="59"/>
        <v>0</v>
      </c>
    </row>
    <row r="836" spans="10:11" ht="12.75" customHeight="1" x14ac:dyDescent="0.2">
      <c r="J836" s="53"/>
      <c r="K836" s="53">
        <f t="shared" si="59"/>
        <v>0</v>
      </c>
    </row>
    <row r="837" spans="10:11" ht="12.75" customHeight="1" x14ac:dyDescent="0.2">
      <c r="J837" s="53"/>
      <c r="K837" s="53">
        <f t="shared" si="59"/>
        <v>0</v>
      </c>
    </row>
    <row r="838" spans="10:11" ht="12.75" customHeight="1" x14ac:dyDescent="0.2">
      <c r="J838" s="53"/>
      <c r="K838" s="53">
        <f t="shared" si="59"/>
        <v>0</v>
      </c>
    </row>
    <row r="839" spans="10:11" ht="12.75" customHeight="1" x14ac:dyDescent="0.2">
      <c r="J839" s="53"/>
      <c r="K839" s="53">
        <f t="shared" si="59"/>
        <v>0</v>
      </c>
    </row>
    <row r="840" spans="10:11" ht="12.75" customHeight="1" x14ac:dyDescent="0.2">
      <c r="J840" s="53"/>
      <c r="K840" s="53">
        <f t="shared" si="59"/>
        <v>0</v>
      </c>
    </row>
    <row r="841" spans="10:11" ht="12.75" customHeight="1" x14ac:dyDescent="0.2">
      <c r="J841" s="53"/>
      <c r="K841" s="53">
        <f t="shared" si="59"/>
        <v>0</v>
      </c>
    </row>
    <row r="842" spans="10:11" ht="12.75" customHeight="1" x14ac:dyDescent="0.2">
      <c r="J842" s="53"/>
      <c r="K842" s="53">
        <f t="shared" si="59"/>
        <v>0</v>
      </c>
    </row>
    <row r="843" spans="10:11" ht="12.75" customHeight="1" x14ac:dyDescent="0.2">
      <c r="J843" s="53"/>
      <c r="K843" s="53">
        <f t="shared" si="59"/>
        <v>0</v>
      </c>
    </row>
    <row r="844" spans="10:11" ht="12.75" customHeight="1" x14ac:dyDescent="0.2">
      <c r="J844" s="53"/>
      <c r="K844" s="53" t="e">
        <f>+#REF!</f>
        <v>#REF!</v>
      </c>
    </row>
  </sheetData>
  <sheetProtection sheet="1" objects="1" scenarios="1" formatCells="0" formatColumns="0" formatRows="0"/>
  <mergeCells count="10">
    <mergeCell ref="R7:R8"/>
    <mergeCell ref="B10:J10"/>
    <mergeCell ref="O18:O19"/>
    <mergeCell ref="P18:P19"/>
    <mergeCell ref="O20:O21"/>
    <mergeCell ref="P20:P21"/>
    <mergeCell ref="I5:L6"/>
    <mergeCell ref="O13:O14"/>
    <mergeCell ref="M5:M6"/>
    <mergeCell ref="P13:P14"/>
  </mergeCells>
  <conditionalFormatting sqref="O17:P21">
    <cfRule type="expression" dxfId="15" priority="14">
      <formula>$L$10=$S$11</formula>
    </cfRule>
    <cfRule type="expression" dxfId="14" priority="15">
      <formula>$L$10=$S$10</formula>
    </cfRule>
  </conditionalFormatting>
  <conditionalFormatting sqref="I12:M21">
    <cfRule type="expression" dxfId="13" priority="16">
      <formula>$L$10=$S$12</formula>
    </cfRule>
    <cfRule type="expression" dxfId="12" priority="17">
      <formula>$L$10=$S$11</formula>
    </cfRule>
  </conditionalFormatting>
  <conditionalFormatting sqref="O12:P14">
    <cfRule type="expression" dxfId="11" priority="18">
      <formula>$L$10=$S$12</formula>
    </cfRule>
    <cfRule type="expression" dxfId="10" priority="19">
      <formula>$L$10=$S$10</formula>
    </cfRule>
  </conditionalFormatting>
  <dataValidations count="1">
    <dataValidation type="list" allowBlank="1" showInputMessage="1" showErrorMessage="1" sqref="L10" xr:uid="{00000000-0002-0000-0500-000000000000}">
      <formula1>$S$10:$S$12</formula1>
    </dataValidation>
  </dataValidation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44"/>
  <sheetViews>
    <sheetView topLeftCell="B1" workbookViewId="0">
      <selection activeCell="R7" sqref="R7:R8"/>
    </sheetView>
  </sheetViews>
  <sheetFormatPr baseColWidth="10" defaultColWidth="9.140625" defaultRowHeight="12.75" customHeight="1" x14ac:dyDescent="0.2"/>
  <cols>
    <col min="1" max="1" width="9.140625" style="9" hidden="1" customWidth="1"/>
    <col min="2" max="2" width="5.2851562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5.42578125" style="55" customWidth="1"/>
    <col min="10" max="10" width="12.7109375" style="55" customWidth="1"/>
    <col min="11" max="11" width="11.28515625" style="55" hidden="1" customWidth="1"/>
    <col min="12" max="12" width="20.28515625" style="57" customWidth="1"/>
    <col min="13" max="13" width="9.42578125" style="58" customWidth="1"/>
    <col min="14" max="14" width="10.7109375" style="59" customWidth="1"/>
    <col min="15" max="15" width="24.42578125" style="59" customWidth="1"/>
    <col min="16" max="16" width="14.42578125" style="59" customWidth="1"/>
    <col min="17" max="17" width="7.5703125" style="9" customWidth="1"/>
    <col min="18" max="18" width="30.5703125" style="9" customWidth="1"/>
    <col min="19" max="19" width="0" style="9" hidden="1" customWidth="1"/>
    <col min="20" max="16384" width="9.140625" style="9"/>
  </cols>
  <sheetData>
    <row r="1" spans="1:19" ht="12.75" customHeight="1" x14ac:dyDescent="0.2">
      <c r="A1" s="2"/>
      <c r="B1" s="2"/>
      <c r="C1" s="2"/>
      <c r="D1" s="3"/>
      <c r="E1" s="2"/>
      <c r="F1" s="2"/>
      <c r="G1" s="4"/>
      <c r="H1" s="5"/>
      <c r="I1" s="6"/>
      <c r="J1" s="6"/>
      <c r="K1" s="6"/>
      <c r="L1" s="3" t="s">
        <v>69</v>
      </c>
      <c r="M1" s="7"/>
      <c r="N1" s="8"/>
      <c r="O1" s="8"/>
      <c r="P1" s="8"/>
    </row>
    <row r="2" spans="1:19" ht="12.75" customHeight="1" x14ac:dyDescent="0.2">
      <c r="A2" s="2"/>
      <c r="B2" s="2"/>
      <c r="C2" s="2"/>
      <c r="D2" s="3"/>
      <c r="E2" s="2"/>
      <c r="F2" s="2"/>
      <c r="G2" s="4"/>
      <c r="H2" s="5"/>
      <c r="I2" s="6"/>
      <c r="J2" s="6"/>
      <c r="K2" s="6"/>
      <c r="L2" s="3"/>
      <c r="M2" s="7"/>
      <c r="N2" s="8"/>
      <c r="O2" s="8"/>
      <c r="P2" s="8"/>
    </row>
    <row r="3" spans="1:19" ht="12.75" customHeight="1" x14ac:dyDescent="0.2">
      <c r="A3" s="2"/>
      <c r="B3" s="2"/>
      <c r="C3" s="2"/>
      <c r="D3" s="3"/>
      <c r="E3" s="2"/>
      <c r="F3" s="2"/>
      <c r="G3" s="4"/>
      <c r="H3" s="5"/>
      <c r="I3" s="3" t="s">
        <v>0</v>
      </c>
      <c r="J3" s="6"/>
      <c r="K3" s="6"/>
      <c r="L3" s="147" t="s">
        <v>74</v>
      </c>
      <c r="M3" s="7"/>
      <c r="N3" s="8"/>
      <c r="O3" s="8"/>
      <c r="P3" s="8"/>
    </row>
    <row r="4" spans="1:19" ht="12.75" customHeight="1" x14ac:dyDescent="0.2">
      <c r="A4" s="2"/>
      <c r="B4" s="2"/>
      <c r="C4" s="2"/>
      <c r="D4" s="3"/>
      <c r="E4" s="2"/>
      <c r="F4" s="2"/>
      <c r="G4" s="4"/>
      <c r="H4" s="5"/>
      <c r="I4" s="3"/>
      <c r="J4" s="6"/>
      <c r="K4" s="6"/>
      <c r="L4" s="10"/>
      <c r="M4" s="7"/>
      <c r="N4" s="8"/>
      <c r="O4" s="8"/>
      <c r="P4" s="8"/>
    </row>
    <row r="5" spans="1:19" ht="12.75" customHeight="1" x14ac:dyDescent="0.2">
      <c r="A5" s="2"/>
      <c r="B5" s="2"/>
      <c r="C5" s="2"/>
      <c r="D5" s="3"/>
      <c r="E5" s="2"/>
      <c r="F5" s="2"/>
      <c r="G5" s="4"/>
      <c r="H5" s="5"/>
      <c r="I5" s="176" t="s">
        <v>53</v>
      </c>
      <c r="J5" s="176"/>
      <c r="K5" s="176"/>
      <c r="L5" s="176"/>
      <c r="M5" s="177">
        <v>0.09</v>
      </c>
      <c r="N5" s="76"/>
      <c r="O5" s="76" t="s">
        <v>65</v>
      </c>
      <c r="P5" s="148">
        <v>2.4199999999999999E-2</v>
      </c>
    </row>
    <row r="6" spans="1:19" ht="21.75" customHeight="1" x14ac:dyDescent="0.2">
      <c r="A6" s="2"/>
      <c r="B6" s="2"/>
      <c r="C6" s="2"/>
      <c r="D6" s="3"/>
      <c r="E6" s="2"/>
      <c r="F6" s="2"/>
      <c r="G6" s="4"/>
      <c r="H6" s="5"/>
      <c r="I6" s="176"/>
      <c r="J6" s="176"/>
      <c r="K6" s="176"/>
      <c r="L6" s="176"/>
      <c r="M6" s="177"/>
      <c r="N6" s="117"/>
      <c r="O6" s="117"/>
      <c r="P6" s="8"/>
    </row>
    <row r="7" spans="1:19" ht="12.75" customHeight="1" x14ac:dyDescent="0.2">
      <c r="A7" s="2"/>
      <c r="B7" s="2"/>
      <c r="C7" s="2"/>
      <c r="D7" s="3"/>
      <c r="E7" s="2"/>
      <c r="F7" s="2"/>
      <c r="G7" s="4"/>
      <c r="H7" s="5"/>
      <c r="I7" s="85"/>
      <c r="J7" s="85"/>
      <c r="K7" s="85"/>
      <c r="L7" s="85"/>
      <c r="M7" s="7"/>
      <c r="N7" s="86"/>
      <c r="O7" s="86"/>
      <c r="P7" s="8"/>
      <c r="R7" s="168"/>
    </row>
    <row r="8" spans="1:19" ht="12.75" customHeight="1" x14ac:dyDescent="0.2">
      <c r="A8" s="2"/>
      <c r="B8" s="2"/>
      <c r="C8" s="2"/>
      <c r="D8" s="3"/>
      <c r="E8" s="2"/>
      <c r="F8" s="2"/>
      <c r="G8" s="4"/>
      <c r="H8" s="5"/>
      <c r="I8" s="3" t="s">
        <v>27</v>
      </c>
      <c r="J8" s="3"/>
      <c r="K8" s="85"/>
      <c r="L8" s="85"/>
      <c r="M8" s="79">
        <f>Intro!B1</f>
        <v>42998</v>
      </c>
      <c r="N8" s="86"/>
      <c r="O8" s="95" t="s">
        <v>59</v>
      </c>
      <c r="P8" s="8"/>
      <c r="Q8" s="81">
        <f>P24</f>
        <v>6000</v>
      </c>
      <c r="R8" s="168"/>
    </row>
    <row r="9" spans="1:19" ht="12.75" customHeight="1" x14ac:dyDescent="0.2">
      <c r="A9" s="2"/>
      <c r="B9" s="2"/>
      <c r="C9" s="2"/>
      <c r="D9" s="3"/>
      <c r="E9" s="2"/>
      <c r="F9" s="2"/>
      <c r="G9" s="4"/>
      <c r="H9" s="5"/>
      <c r="I9" s="85"/>
      <c r="J9" s="85"/>
      <c r="K9" s="85"/>
      <c r="L9" s="85"/>
      <c r="M9" s="7"/>
      <c r="N9" s="86"/>
      <c r="O9" s="95" t="s">
        <v>36</v>
      </c>
      <c r="P9" s="8"/>
      <c r="Q9" s="80">
        <f>SUM(L28:L387)</f>
        <v>7295.6164980558096</v>
      </c>
    </row>
    <row r="10" spans="1:19" ht="25.5" customHeight="1" x14ac:dyDescent="0.2">
      <c r="A10" s="2"/>
      <c r="B10" s="172" t="s">
        <v>85</v>
      </c>
      <c r="C10" s="173"/>
      <c r="D10" s="173"/>
      <c r="E10" s="173"/>
      <c r="F10" s="173"/>
      <c r="G10" s="173"/>
      <c r="H10" s="173"/>
      <c r="I10" s="173"/>
      <c r="J10" s="173"/>
      <c r="K10" s="164"/>
      <c r="L10" s="165" t="s">
        <v>70</v>
      </c>
      <c r="M10" s="7"/>
      <c r="N10" s="86"/>
      <c r="O10" s="95"/>
      <c r="P10" s="8"/>
      <c r="Q10" s="80"/>
      <c r="S10" s="9" t="s">
        <v>60</v>
      </c>
    </row>
    <row r="11" spans="1:19" ht="12.75" customHeight="1" x14ac:dyDescent="0.2">
      <c r="A11" s="2"/>
      <c r="B11" s="2"/>
      <c r="C11" s="2"/>
      <c r="D11" s="3"/>
      <c r="E11" s="2"/>
      <c r="F11" s="2"/>
      <c r="G11" s="4"/>
      <c r="H11" s="5"/>
      <c r="I11" s="85"/>
      <c r="J11" s="85"/>
      <c r="K11" s="85"/>
      <c r="L11" s="85"/>
      <c r="M11" s="7"/>
      <c r="N11" s="86"/>
      <c r="O11" s="95"/>
      <c r="P11" s="8"/>
      <c r="S11" s="9" t="s">
        <v>70</v>
      </c>
    </row>
    <row r="12" spans="1:19" ht="12.75" customHeight="1" x14ac:dyDescent="0.2">
      <c r="A12" s="2"/>
      <c r="B12" s="2"/>
      <c r="C12" s="2"/>
      <c r="D12" s="3"/>
      <c r="E12" s="2"/>
      <c r="F12" s="2"/>
      <c r="G12" s="4"/>
      <c r="H12" s="5"/>
      <c r="I12" s="95" t="s">
        <v>66</v>
      </c>
      <c r="J12" s="95"/>
      <c r="K12" s="95"/>
      <c r="L12" s="158"/>
      <c r="M12" s="159"/>
      <c r="N12" s="65"/>
      <c r="O12" s="8" t="s">
        <v>67</v>
      </c>
      <c r="P12" s="150">
        <v>0.05</v>
      </c>
      <c r="S12" s="9" t="s">
        <v>71</v>
      </c>
    </row>
    <row r="13" spans="1:19" ht="12.75" customHeight="1" x14ac:dyDescent="0.2">
      <c r="A13" s="2"/>
      <c r="B13" s="2"/>
      <c r="C13" s="2"/>
      <c r="D13" s="3"/>
      <c r="E13" s="2"/>
      <c r="F13" s="2"/>
      <c r="G13" s="4"/>
      <c r="H13" s="5"/>
      <c r="I13" s="95" t="s">
        <v>34</v>
      </c>
      <c r="J13" s="9"/>
      <c r="K13" s="95">
        <v>25</v>
      </c>
      <c r="L13" s="149">
        <v>0</v>
      </c>
      <c r="M13" s="149">
        <v>25</v>
      </c>
      <c r="N13" s="65"/>
      <c r="O13" s="174" t="s">
        <v>52</v>
      </c>
      <c r="P13" s="169">
        <v>25</v>
      </c>
    </row>
    <row r="14" spans="1:19" ht="12.75" customHeight="1" x14ac:dyDescent="0.2">
      <c r="A14" s="2"/>
      <c r="B14" s="2"/>
      <c r="C14" s="2"/>
      <c r="D14" s="3"/>
      <c r="E14" s="2"/>
      <c r="F14" s="2"/>
      <c r="G14" s="4"/>
      <c r="H14" s="5"/>
      <c r="I14" s="95"/>
      <c r="J14" s="9"/>
      <c r="K14" s="95">
        <v>30</v>
      </c>
      <c r="L14" s="149">
        <v>600</v>
      </c>
      <c r="M14" s="149">
        <v>30</v>
      </c>
      <c r="N14" s="65"/>
      <c r="O14" s="174"/>
      <c r="P14" s="169"/>
    </row>
    <row r="15" spans="1:19" ht="12.75" customHeight="1" x14ac:dyDescent="0.2">
      <c r="A15" s="2"/>
      <c r="B15" s="2"/>
      <c r="C15" s="2"/>
      <c r="D15" s="3"/>
      <c r="E15" s="2"/>
      <c r="F15" s="2"/>
      <c r="G15" s="4"/>
      <c r="H15" s="5"/>
      <c r="I15" s="95"/>
      <c r="J15" s="9"/>
      <c r="K15" s="95">
        <v>35</v>
      </c>
      <c r="L15" s="149">
        <v>720</v>
      </c>
      <c r="M15" s="149">
        <v>35</v>
      </c>
      <c r="N15" s="65"/>
      <c r="O15" s="8"/>
      <c r="P15" s="8"/>
    </row>
    <row r="16" spans="1:19" ht="12.75" customHeight="1" x14ac:dyDescent="0.2">
      <c r="A16" s="2"/>
      <c r="B16" s="2"/>
      <c r="C16" s="2"/>
      <c r="D16" s="3"/>
      <c r="E16" s="2"/>
      <c r="F16" s="2"/>
      <c r="G16" s="4"/>
      <c r="H16" s="5"/>
      <c r="I16" s="95"/>
      <c r="J16" s="9"/>
      <c r="K16" s="95">
        <v>40</v>
      </c>
      <c r="L16" s="149">
        <v>840</v>
      </c>
      <c r="M16" s="149">
        <v>40</v>
      </c>
      <c r="N16" s="65"/>
      <c r="O16" s="8"/>
      <c r="P16" s="8"/>
    </row>
    <row r="17" spans="1:18" ht="12.75" customHeight="1" x14ac:dyDescent="0.2">
      <c r="A17" s="2"/>
      <c r="B17" s="2"/>
      <c r="C17" s="2"/>
      <c r="D17" s="3"/>
      <c r="E17" s="2"/>
      <c r="F17" s="2"/>
      <c r="G17" s="4"/>
      <c r="H17" s="5"/>
      <c r="I17" s="95"/>
      <c r="J17" s="9"/>
      <c r="K17" s="95">
        <v>55</v>
      </c>
      <c r="L17" s="149">
        <v>960</v>
      </c>
      <c r="M17" s="149">
        <v>55</v>
      </c>
      <c r="N17" s="65"/>
      <c r="O17" s="8" t="s">
        <v>73</v>
      </c>
      <c r="P17" s="151">
        <v>1500</v>
      </c>
    </row>
    <row r="18" spans="1:18" ht="12.75" customHeight="1" x14ac:dyDescent="0.2">
      <c r="A18" s="2"/>
      <c r="B18" s="2"/>
      <c r="C18" s="2"/>
      <c r="D18" s="3"/>
      <c r="E18" s="2"/>
      <c r="F18" s="2"/>
      <c r="G18" s="4"/>
      <c r="H18" s="5"/>
      <c r="I18" s="95"/>
      <c r="J18" s="9"/>
      <c r="K18" s="95">
        <v>70</v>
      </c>
      <c r="L18" s="149">
        <v>1250</v>
      </c>
      <c r="M18" s="149">
        <v>70</v>
      </c>
      <c r="N18" s="65"/>
      <c r="O18" s="170" t="s">
        <v>72</v>
      </c>
      <c r="P18" s="171">
        <v>0.05</v>
      </c>
    </row>
    <row r="19" spans="1:18" ht="12.75" customHeight="1" x14ac:dyDescent="0.2">
      <c r="A19" s="2"/>
      <c r="B19" s="2"/>
      <c r="C19" s="2"/>
      <c r="D19" s="3"/>
      <c r="E19" s="2"/>
      <c r="F19" s="2"/>
      <c r="G19" s="4"/>
      <c r="H19" s="5"/>
      <c r="I19" s="95"/>
      <c r="J19" s="9"/>
      <c r="K19" s="95">
        <v>90</v>
      </c>
      <c r="L19" s="149">
        <v>1600</v>
      </c>
      <c r="M19" s="149">
        <v>90</v>
      </c>
      <c r="N19" s="65"/>
      <c r="O19" s="170"/>
      <c r="P19" s="171"/>
    </row>
    <row r="20" spans="1:18" ht="12.75" customHeight="1" x14ac:dyDescent="0.2">
      <c r="A20" s="2"/>
      <c r="B20" s="2"/>
      <c r="C20" s="2"/>
      <c r="D20" s="3"/>
      <c r="E20" s="2"/>
      <c r="F20" s="2"/>
      <c r="G20" s="4"/>
      <c r="H20" s="5"/>
      <c r="I20" s="95"/>
      <c r="J20" s="9"/>
      <c r="K20" s="95">
        <v>100</v>
      </c>
      <c r="L20" s="149">
        <v>2000</v>
      </c>
      <c r="M20" s="149">
        <v>100</v>
      </c>
      <c r="N20" s="65"/>
      <c r="O20" s="174"/>
      <c r="P20" s="169"/>
    </row>
    <row r="21" spans="1:18" ht="12.75" customHeight="1" x14ac:dyDescent="0.2">
      <c r="A21" s="2"/>
      <c r="B21" s="2"/>
      <c r="C21" s="2"/>
      <c r="D21" s="3"/>
      <c r="E21" s="2"/>
      <c r="F21" s="2"/>
      <c r="G21" s="4"/>
      <c r="H21" s="5"/>
      <c r="I21" s="95"/>
      <c r="J21" s="9"/>
      <c r="K21" s="95">
        <v>105</v>
      </c>
      <c r="L21" s="149">
        <v>2400</v>
      </c>
      <c r="M21" s="149">
        <v>105</v>
      </c>
      <c r="N21" s="65"/>
      <c r="O21" s="174"/>
      <c r="P21" s="169"/>
    </row>
    <row r="22" spans="1:18" ht="12.75" customHeight="1" thickBot="1" x14ac:dyDescent="0.25">
      <c r="A22" s="2"/>
      <c r="B22" s="2"/>
      <c r="C22" s="2"/>
      <c r="D22" s="3"/>
      <c r="E22" s="2"/>
      <c r="F22" s="2"/>
      <c r="G22" s="4"/>
      <c r="H22" s="5"/>
      <c r="I22" s="6"/>
      <c r="J22" s="6"/>
      <c r="K22" s="6"/>
      <c r="L22" s="11"/>
      <c r="M22" s="7"/>
      <c r="N22" s="8"/>
      <c r="O22" s="8"/>
      <c r="P22" s="8"/>
    </row>
    <row r="23" spans="1:18" ht="35.25" customHeight="1" x14ac:dyDescent="0.2">
      <c r="A23" s="2"/>
      <c r="B23" s="2"/>
      <c r="C23" s="2"/>
      <c r="D23" s="3"/>
      <c r="E23" s="2"/>
      <c r="F23" s="2"/>
      <c r="G23" s="4"/>
      <c r="H23" s="5"/>
      <c r="I23" s="12" t="s">
        <v>5</v>
      </c>
      <c r="J23" s="13" t="s">
        <v>6</v>
      </c>
      <c r="K23" s="14"/>
      <c r="L23" s="15" t="s">
        <v>3</v>
      </c>
      <c r="M23" s="16" t="s">
        <v>7</v>
      </c>
      <c r="N23" s="17" t="s">
        <v>35</v>
      </c>
      <c r="O23" s="18" t="s">
        <v>9</v>
      </c>
      <c r="P23" s="19" t="s">
        <v>51</v>
      </c>
      <c r="R23" s="61"/>
    </row>
    <row r="24" spans="1:18" ht="12.75" customHeight="1" thickBot="1" x14ac:dyDescent="0.25">
      <c r="A24" s="2"/>
      <c r="B24" s="2"/>
      <c r="C24" s="2"/>
      <c r="D24" s="3"/>
      <c r="E24" s="2"/>
      <c r="F24" s="2"/>
      <c r="G24" s="4"/>
      <c r="H24" s="5"/>
      <c r="I24" s="63"/>
      <c r="J24" s="20"/>
      <c r="K24" s="21"/>
      <c r="L24" s="22"/>
      <c r="M24" s="23"/>
      <c r="N24" s="119">
        <f>(((1+M5)^(1/12))-1)+((1+P5)^(1/12))-1</f>
        <v>9.2019616363505641E-3</v>
      </c>
      <c r="O24" s="24"/>
      <c r="P24" s="152">
        <v>6000</v>
      </c>
    </row>
    <row r="25" spans="1:18" ht="12.75" customHeight="1" x14ac:dyDescent="0.2">
      <c r="A25" s="2"/>
      <c r="B25" s="2"/>
      <c r="C25" s="2"/>
      <c r="D25" s="3"/>
      <c r="E25" s="2"/>
      <c r="F25" s="2"/>
      <c r="G25" s="4"/>
      <c r="H25" s="5"/>
      <c r="I25" s="6"/>
      <c r="J25" s="6"/>
      <c r="K25" s="6"/>
      <c r="L25" s="11"/>
      <c r="M25" s="7"/>
      <c r="N25" s="8"/>
      <c r="O25" s="8"/>
      <c r="P25" s="8"/>
    </row>
    <row r="26" spans="1:18" s="32" customFormat="1" ht="21.75" customHeight="1" x14ac:dyDescent="0.2">
      <c r="A26" s="25"/>
      <c r="B26" s="25"/>
      <c r="C26" s="25"/>
      <c r="D26" s="26"/>
      <c r="E26" s="25"/>
      <c r="F26" s="25"/>
      <c r="G26" s="27"/>
      <c r="H26" s="28"/>
      <c r="I26" s="29"/>
      <c r="J26" s="29"/>
      <c r="K26" s="29"/>
      <c r="L26" s="78"/>
      <c r="M26" s="31"/>
      <c r="N26" s="78"/>
      <c r="O26" s="78"/>
      <c r="P26" s="78"/>
    </row>
    <row r="27" spans="1:18" ht="12.75" customHeight="1" x14ac:dyDescent="0.2">
      <c r="A27" s="2"/>
      <c r="B27" s="2"/>
      <c r="C27" s="2"/>
      <c r="D27" s="3"/>
      <c r="E27" s="2"/>
      <c r="F27" s="2"/>
      <c r="G27" s="4"/>
      <c r="H27" s="5"/>
      <c r="I27" s="6"/>
      <c r="J27" s="6"/>
      <c r="K27" s="33"/>
      <c r="L27" s="11"/>
      <c r="M27" s="7"/>
      <c r="N27" s="8"/>
      <c r="O27" s="8"/>
      <c r="P27" s="8"/>
    </row>
    <row r="28" spans="1:18" ht="12.75" customHeight="1" x14ac:dyDescent="0.2">
      <c r="A28" s="2"/>
      <c r="B28" s="2"/>
      <c r="C28" s="2"/>
      <c r="D28" s="3"/>
      <c r="E28" s="34"/>
      <c r="F28" s="35"/>
      <c r="G28" s="2"/>
      <c r="H28" s="36">
        <f t="shared" ref="H28:H91" si="0">I28/12</f>
        <v>8.3333333333333329E-2</v>
      </c>
      <c r="I28" s="37">
        <v>1</v>
      </c>
      <c r="J28" s="38">
        <f>M8</f>
        <v>42998</v>
      </c>
      <c r="K28" s="38">
        <f>IF(J29="",0,J29)</f>
        <v>43028</v>
      </c>
      <c r="L28" s="39">
        <f t="shared" ref="L28:L91" si="1">IF(M28&lt;=L27,M28+N28,IF($L$10="Montant",VLOOKUP(M28,$L$13:$M$21,2),IF($L$10="Pourcentage du solde",IF(M28*$P$12&lt;=$P$13,$P$13,M28*$P$12),IF(M28&lt;=$P$18*$P$17,M28+N28,$P$17*$P$18))))</f>
        <v>300</v>
      </c>
      <c r="M28" s="40">
        <f>P24</f>
        <v>6000</v>
      </c>
      <c r="N28" s="40">
        <f>IF(I28&lt;&gt;"",$N$24*M28,"")</f>
        <v>55.211769818103384</v>
      </c>
      <c r="O28" s="40">
        <f>IF(I28&lt;&gt;"",L28-N28,"")</f>
        <v>244.78823018189661</v>
      </c>
      <c r="P28" s="40">
        <f>IF(I28&lt;&gt;"",M28-O28,"")</f>
        <v>5755.2117698181037</v>
      </c>
    </row>
    <row r="29" spans="1:18" ht="12.75" customHeight="1" x14ac:dyDescent="0.2">
      <c r="A29" s="2"/>
      <c r="B29" s="2"/>
      <c r="C29" s="2"/>
      <c r="D29" s="41"/>
      <c r="E29" s="42"/>
      <c r="F29" s="43"/>
      <c r="G29" s="2"/>
      <c r="H29" s="36">
        <f t="shared" si="0"/>
        <v>0.16666666666666666</v>
      </c>
      <c r="I29" s="37">
        <f>I28+1</f>
        <v>2</v>
      </c>
      <c r="J29" s="38">
        <f t="shared" ref="J29:J92" si="2">IF(I29="","",EDATE($J$28,I28))</f>
        <v>43028</v>
      </c>
      <c r="K29" s="38">
        <f t="shared" ref="K29:K92" si="3">IF(J30="",0,J30)</f>
        <v>43059</v>
      </c>
      <c r="L29" s="39">
        <f t="shared" si="1"/>
        <v>287.76058849090521</v>
      </c>
      <c r="M29" s="40">
        <f>IF(I29&lt;&gt;"",P28,"")</f>
        <v>5755.2117698181037</v>
      </c>
      <c r="N29" s="40">
        <f t="shared" ref="N29:N92" si="4">IF(I29&lt;&gt;"",$N$24*M29,"")</f>
        <v>52.959237914939422</v>
      </c>
      <c r="O29" s="40">
        <f t="shared" ref="O29:O92" si="5">IF(I29&lt;&gt;"",L29-N29,"")</f>
        <v>234.80135057596578</v>
      </c>
      <c r="P29" s="40">
        <f t="shared" ref="P29:P92" si="6">IF(I29&lt;&gt;"",M29-O29,"")</f>
        <v>5520.4104192421382</v>
      </c>
    </row>
    <row r="30" spans="1:18" ht="12.75" customHeight="1" x14ac:dyDescent="0.2">
      <c r="A30" s="2"/>
      <c r="B30" s="2"/>
      <c r="C30" s="2"/>
      <c r="D30" s="41"/>
      <c r="E30" s="42"/>
      <c r="F30" s="44"/>
      <c r="G30" s="2"/>
      <c r="H30" s="36">
        <f t="shared" si="0"/>
        <v>0.25</v>
      </c>
      <c r="I30" s="37">
        <f t="shared" ref="I30:I93" si="7">I29+1</f>
        <v>3</v>
      </c>
      <c r="J30" s="38">
        <f t="shared" si="2"/>
        <v>43059</v>
      </c>
      <c r="K30" s="38">
        <f t="shared" si="3"/>
        <v>43089</v>
      </c>
      <c r="L30" s="39">
        <f t="shared" si="1"/>
        <v>276.0205209621069</v>
      </c>
      <c r="M30" s="40">
        <f t="shared" ref="M30:M86" si="8">IF(I30&lt;&gt;"",P29,"")</f>
        <v>5520.4104192421382</v>
      </c>
      <c r="N30" s="40">
        <f t="shared" si="4"/>
        <v>50.798604894776091</v>
      </c>
      <c r="O30" s="40">
        <f t="shared" si="5"/>
        <v>225.22191606733082</v>
      </c>
      <c r="P30" s="40">
        <f t="shared" si="6"/>
        <v>5295.188503174807</v>
      </c>
    </row>
    <row r="31" spans="1:18" ht="12.75" customHeight="1" x14ac:dyDescent="0.2">
      <c r="A31" s="2"/>
      <c r="B31" s="2"/>
      <c r="C31" s="2"/>
      <c r="D31" s="41"/>
      <c r="E31" s="42"/>
      <c r="F31" s="42"/>
      <c r="G31" s="2"/>
      <c r="H31" s="36">
        <f t="shared" si="0"/>
        <v>0.33333333333333331</v>
      </c>
      <c r="I31" s="37">
        <f t="shared" si="7"/>
        <v>4</v>
      </c>
      <c r="J31" s="38">
        <f t="shared" si="2"/>
        <v>43089</v>
      </c>
      <c r="K31" s="38">
        <f t="shared" si="3"/>
        <v>43120</v>
      </c>
      <c r="L31" s="39">
        <f t="shared" si="1"/>
        <v>264.75942515874038</v>
      </c>
      <c r="M31" s="40">
        <f t="shared" si="8"/>
        <v>5295.188503174807</v>
      </c>
      <c r="N31" s="40">
        <f t="shared" si="4"/>
        <v>48.726121463459144</v>
      </c>
      <c r="O31" s="40">
        <f t="shared" si="5"/>
        <v>216.03330369528123</v>
      </c>
      <c r="P31" s="40">
        <f t="shared" si="6"/>
        <v>5079.1551994795254</v>
      </c>
    </row>
    <row r="32" spans="1:18" ht="12.75" customHeight="1" x14ac:dyDescent="0.2">
      <c r="A32" s="2"/>
      <c r="B32" s="2"/>
      <c r="C32" s="2"/>
      <c r="D32" s="3"/>
      <c r="E32" s="2"/>
      <c r="F32" s="45"/>
      <c r="G32" s="2"/>
      <c r="H32" s="36">
        <f t="shared" si="0"/>
        <v>0.41666666666666669</v>
      </c>
      <c r="I32" s="37">
        <f t="shared" si="7"/>
        <v>5</v>
      </c>
      <c r="J32" s="38">
        <f t="shared" si="2"/>
        <v>43120</v>
      </c>
      <c r="K32" s="38">
        <f t="shared" si="3"/>
        <v>43151</v>
      </c>
      <c r="L32" s="39">
        <f t="shared" si="1"/>
        <v>253.95775997397629</v>
      </c>
      <c r="M32" s="40">
        <f t="shared" si="8"/>
        <v>5079.1551994795254</v>
      </c>
      <c r="N32" s="40">
        <f t="shared" si="4"/>
        <v>46.738191290681087</v>
      </c>
      <c r="O32" s="40">
        <f t="shared" si="5"/>
        <v>207.21956868329522</v>
      </c>
      <c r="P32" s="40">
        <f t="shared" si="6"/>
        <v>4871.9356307962298</v>
      </c>
    </row>
    <row r="33" spans="1:16" ht="12.75" customHeight="1" x14ac:dyDescent="0.2">
      <c r="A33" s="2"/>
      <c r="B33" s="2"/>
      <c r="C33" s="2"/>
      <c r="D33" s="41"/>
      <c r="E33" s="42"/>
      <c r="F33" s="46"/>
      <c r="G33" s="2"/>
      <c r="H33" s="36">
        <f t="shared" si="0"/>
        <v>0.5</v>
      </c>
      <c r="I33" s="37">
        <f t="shared" si="7"/>
        <v>6</v>
      </c>
      <c r="J33" s="38">
        <f t="shared" si="2"/>
        <v>43151</v>
      </c>
      <c r="K33" s="38">
        <f t="shared" si="3"/>
        <v>43179</v>
      </c>
      <c r="L33" s="39">
        <f t="shared" si="1"/>
        <v>243.5967815398115</v>
      </c>
      <c r="M33" s="40">
        <f t="shared" si="8"/>
        <v>4871.9356307962298</v>
      </c>
      <c r="N33" s="40">
        <f t="shared" si="4"/>
        <v>44.831364769356291</v>
      </c>
      <c r="O33" s="40">
        <f t="shared" si="5"/>
        <v>198.7654167704552</v>
      </c>
      <c r="P33" s="40">
        <f t="shared" si="6"/>
        <v>4673.1702140257748</v>
      </c>
    </row>
    <row r="34" spans="1:16" ht="12.75" customHeight="1" x14ac:dyDescent="0.2">
      <c r="A34" s="2"/>
      <c r="B34" s="2"/>
      <c r="C34" s="2"/>
      <c r="D34" s="41"/>
      <c r="E34" s="42"/>
      <c r="F34" s="47"/>
      <c r="G34" s="2"/>
      <c r="H34" s="36">
        <f t="shared" si="0"/>
        <v>0.58333333333333337</v>
      </c>
      <c r="I34" s="37">
        <f t="shared" si="7"/>
        <v>7</v>
      </c>
      <c r="J34" s="38">
        <f t="shared" si="2"/>
        <v>43179</v>
      </c>
      <c r="K34" s="38">
        <f t="shared" si="3"/>
        <v>43210</v>
      </c>
      <c r="L34" s="39">
        <f t="shared" si="1"/>
        <v>233.65851070128875</v>
      </c>
      <c r="M34" s="40">
        <f t="shared" si="8"/>
        <v>4673.1702140257748</v>
      </c>
      <c r="N34" s="40">
        <f t="shared" si="4"/>
        <v>43.002333029601331</v>
      </c>
      <c r="O34" s="40">
        <f t="shared" si="5"/>
        <v>190.65617767168743</v>
      </c>
      <c r="P34" s="40">
        <f t="shared" si="6"/>
        <v>4482.5140363540877</v>
      </c>
    </row>
    <row r="35" spans="1:16" ht="12.75" customHeight="1" x14ac:dyDescent="0.2">
      <c r="A35" s="2"/>
      <c r="B35" s="2"/>
      <c r="C35" s="2"/>
      <c r="D35" s="3"/>
      <c r="E35" s="2"/>
      <c r="F35" s="2"/>
      <c r="G35" s="2"/>
      <c r="H35" s="36">
        <f t="shared" si="0"/>
        <v>0.66666666666666663</v>
      </c>
      <c r="I35" s="37">
        <f t="shared" si="7"/>
        <v>8</v>
      </c>
      <c r="J35" s="38">
        <f t="shared" si="2"/>
        <v>43210</v>
      </c>
      <c r="K35" s="38">
        <f t="shared" si="3"/>
        <v>43240</v>
      </c>
      <c r="L35" s="39">
        <f t="shared" si="1"/>
        <v>224.1257018177044</v>
      </c>
      <c r="M35" s="40">
        <f t="shared" si="8"/>
        <v>4482.5140363540877</v>
      </c>
      <c r="N35" s="40">
        <f t="shared" si="4"/>
        <v>41.247922196933231</v>
      </c>
      <c r="O35" s="40">
        <f t="shared" si="5"/>
        <v>182.87777962077115</v>
      </c>
      <c r="P35" s="40">
        <f t="shared" si="6"/>
        <v>4299.6362567333163</v>
      </c>
    </row>
    <row r="36" spans="1:16" ht="12.75" customHeight="1" x14ac:dyDescent="0.2">
      <c r="A36" s="2"/>
      <c r="B36" s="2"/>
      <c r="C36" s="2"/>
      <c r="D36" s="3"/>
      <c r="E36" s="2"/>
      <c r="F36" s="2"/>
      <c r="G36" s="2"/>
      <c r="H36" s="36">
        <f t="shared" si="0"/>
        <v>0.75</v>
      </c>
      <c r="I36" s="37">
        <f t="shared" si="7"/>
        <v>9</v>
      </c>
      <c r="J36" s="38">
        <f t="shared" si="2"/>
        <v>43240</v>
      </c>
      <c r="K36" s="38">
        <f t="shared" si="3"/>
        <v>43271</v>
      </c>
      <c r="L36" s="39">
        <f t="shared" si="1"/>
        <v>214.98181283666582</v>
      </c>
      <c r="M36" s="40">
        <f t="shared" si="8"/>
        <v>4299.6362567333163</v>
      </c>
      <c r="N36" s="40">
        <f t="shared" si="4"/>
        <v>39.565087884721919</v>
      </c>
      <c r="O36" s="40">
        <f t="shared" si="5"/>
        <v>175.41672495194391</v>
      </c>
      <c r="P36" s="40">
        <f t="shared" si="6"/>
        <v>4124.2195317813721</v>
      </c>
    </row>
    <row r="37" spans="1:16" ht="12.75" customHeight="1" x14ac:dyDescent="0.2">
      <c r="A37" s="2"/>
      <c r="B37" s="2"/>
      <c r="C37" s="2"/>
      <c r="D37" s="3" t="s">
        <v>2</v>
      </c>
      <c r="E37" s="2"/>
      <c r="F37" s="8">
        <f>SUM(N28:N844)</f>
        <v>1295.6164980558115</v>
      </c>
      <c r="G37" s="2"/>
      <c r="H37" s="36">
        <f t="shared" si="0"/>
        <v>0.83333333333333337</v>
      </c>
      <c r="I37" s="37">
        <f t="shared" si="7"/>
        <v>10</v>
      </c>
      <c r="J37" s="38">
        <f t="shared" si="2"/>
        <v>43271</v>
      </c>
      <c r="K37" s="38">
        <f t="shared" si="3"/>
        <v>43301</v>
      </c>
      <c r="L37" s="39">
        <f t="shared" si="1"/>
        <v>206.21097658906862</v>
      </c>
      <c r="M37" s="40">
        <f t="shared" si="8"/>
        <v>4124.2195317813721</v>
      </c>
      <c r="N37" s="40">
        <f t="shared" si="4"/>
        <v>37.95090991133987</v>
      </c>
      <c r="O37" s="40">
        <f t="shared" si="5"/>
        <v>168.26006667772876</v>
      </c>
      <c r="P37" s="40">
        <f t="shared" si="6"/>
        <v>3955.9594651036432</v>
      </c>
    </row>
    <row r="38" spans="1:16" ht="12.75" customHeight="1" x14ac:dyDescent="0.2">
      <c r="A38" s="2"/>
      <c r="B38" s="2"/>
      <c r="C38" s="2"/>
      <c r="D38" s="3"/>
      <c r="E38" s="2"/>
      <c r="F38" s="2"/>
      <c r="G38" s="2"/>
      <c r="H38" s="36">
        <f t="shared" si="0"/>
        <v>0.91666666666666663</v>
      </c>
      <c r="I38" s="37">
        <f t="shared" si="7"/>
        <v>11</v>
      </c>
      <c r="J38" s="38">
        <f t="shared" si="2"/>
        <v>43301</v>
      </c>
      <c r="K38" s="38">
        <f t="shared" si="3"/>
        <v>43332</v>
      </c>
      <c r="L38" s="39">
        <f t="shared" si="1"/>
        <v>197.79797325518217</v>
      </c>
      <c r="M38" s="40">
        <f t="shared" si="8"/>
        <v>3955.9594651036432</v>
      </c>
      <c r="N38" s="40">
        <f t="shared" si="4"/>
        <v>36.402587232841626</v>
      </c>
      <c r="O38" s="40">
        <f t="shared" si="5"/>
        <v>161.39538602234055</v>
      </c>
      <c r="P38" s="40">
        <f t="shared" si="6"/>
        <v>3794.5640790813027</v>
      </c>
    </row>
    <row r="39" spans="1:16" ht="12.75" customHeight="1" x14ac:dyDescent="0.2">
      <c r="A39" s="2"/>
      <c r="B39" s="2"/>
      <c r="C39" s="2"/>
      <c r="D39" s="41"/>
      <c r="E39" s="42"/>
      <c r="F39" s="2"/>
      <c r="G39" s="2"/>
      <c r="H39" s="36">
        <f t="shared" si="0"/>
        <v>1</v>
      </c>
      <c r="I39" s="37">
        <f t="shared" si="7"/>
        <v>12</v>
      </c>
      <c r="J39" s="38">
        <f t="shared" si="2"/>
        <v>43332</v>
      </c>
      <c r="K39" s="38">
        <f t="shared" si="3"/>
        <v>43363</v>
      </c>
      <c r="L39" s="39">
        <f t="shared" si="1"/>
        <v>189.72820395406515</v>
      </c>
      <c r="M39" s="40">
        <f t="shared" si="8"/>
        <v>3794.5640790813027</v>
      </c>
      <c r="N39" s="40">
        <f t="shared" si="4"/>
        <v>34.917433082380057</v>
      </c>
      <c r="O39" s="40">
        <f t="shared" si="5"/>
        <v>154.81077087168509</v>
      </c>
      <c r="P39" s="40">
        <f t="shared" si="6"/>
        <v>3639.7533082096174</v>
      </c>
    </row>
    <row r="40" spans="1:16" ht="12.75" customHeight="1" x14ac:dyDescent="0.2">
      <c r="A40" s="2"/>
      <c r="B40" s="2"/>
      <c r="C40" s="2"/>
      <c r="D40" s="3"/>
      <c r="E40" s="2"/>
      <c r="F40" s="2"/>
      <c r="G40" s="2"/>
      <c r="H40" s="36">
        <f t="shared" si="0"/>
        <v>1.0833333333333333</v>
      </c>
      <c r="I40" s="37">
        <f t="shared" si="7"/>
        <v>13</v>
      </c>
      <c r="J40" s="38">
        <f t="shared" si="2"/>
        <v>43363</v>
      </c>
      <c r="K40" s="38">
        <f t="shared" si="3"/>
        <v>43393</v>
      </c>
      <c r="L40" s="39">
        <f t="shared" si="1"/>
        <v>181.98766541048087</v>
      </c>
      <c r="M40" s="40">
        <f t="shared" si="8"/>
        <v>3639.7533082096174</v>
      </c>
      <c r="N40" s="40">
        <f t="shared" si="4"/>
        <v>33.492870307924953</v>
      </c>
      <c r="O40" s="40">
        <f t="shared" si="5"/>
        <v>148.49479510255591</v>
      </c>
      <c r="P40" s="40">
        <f t="shared" si="6"/>
        <v>3491.2585131070614</v>
      </c>
    </row>
    <row r="41" spans="1:16" ht="12.75" customHeight="1" x14ac:dyDescent="0.2">
      <c r="A41" s="2"/>
      <c r="B41" s="2"/>
      <c r="C41" s="2"/>
      <c r="D41" s="3"/>
      <c r="E41" s="2"/>
      <c r="F41" s="2"/>
      <c r="G41" s="2"/>
      <c r="H41" s="36">
        <f t="shared" si="0"/>
        <v>1.1666666666666667</v>
      </c>
      <c r="I41" s="37">
        <f t="shared" si="7"/>
        <v>14</v>
      </c>
      <c r="J41" s="38">
        <f t="shared" si="2"/>
        <v>43393</v>
      </c>
      <c r="K41" s="38">
        <f t="shared" si="3"/>
        <v>43424</v>
      </c>
      <c r="L41" s="39">
        <f t="shared" si="1"/>
        <v>174.56292565535307</v>
      </c>
      <c r="M41" s="40">
        <f t="shared" si="8"/>
        <v>3491.2585131070614</v>
      </c>
      <c r="N41" s="40">
        <f t="shared" si="4"/>
        <v>32.126426900193493</v>
      </c>
      <c r="O41" s="40">
        <f t="shared" si="5"/>
        <v>142.43649875515956</v>
      </c>
      <c r="P41" s="40">
        <f t="shared" si="6"/>
        <v>3348.822014351902</v>
      </c>
    </row>
    <row r="42" spans="1:16" ht="12.75" customHeight="1" x14ac:dyDescent="0.2">
      <c r="A42" s="2"/>
      <c r="B42" s="2"/>
      <c r="C42" s="2"/>
      <c r="D42" s="3"/>
      <c r="E42" s="2"/>
      <c r="F42" s="2"/>
      <c r="G42" s="4"/>
      <c r="H42" s="36">
        <f t="shared" si="0"/>
        <v>1.25</v>
      </c>
      <c r="I42" s="37">
        <f t="shared" si="7"/>
        <v>15</v>
      </c>
      <c r="J42" s="38">
        <f t="shared" si="2"/>
        <v>43424</v>
      </c>
      <c r="K42" s="38">
        <f t="shared" si="3"/>
        <v>43454</v>
      </c>
      <c r="L42" s="39">
        <f t="shared" si="1"/>
        <v>167.44110071759511</v>
      </c>
      <c r="M42" s="40">
        <f t="shared" si="8"/>
        <v>3348.822014351902</v>
      </c>
      <c r="N42" s="40">
        <f t="shared" si="4"/>
        <v>30.815731703032419</v>
      </c>
      <c r="O42" s="40">
        <f t="shared" si="5"/>
        <v>136.62536901456269</v>
      </c>
      <c r="P42" s="40">
        <f t="shared" si="6"/>
        <v>3212.1966453373393</v>
      </c>
    </row>
    <row r="43" spans="1:16" ht="12.75" customHeight="1" x14ac:dyDescent="0.2">
      <c r="A43" s="2"/>
      <c r="B43" s="2"/>
      <c r="C43" s="2"/>
      <c r="D43" s="3"/>
      <c r="E43" s="2"/>
      <c r="F43" s="2"/>
      <c r="G43" s="4"/>
      <c r="H43" s="36">
        <f t="shared" si="0"/>
        <v>1.3333333333333333</v>
      </c>
      <c r="I43" s="37">
        <f t="shared" si="7"/>
        <v>16</v>
      </c>
      <c r="J43" s="38">
        <f t="shared" si="2"/>
        <v>43454</v>
      </c>
      <c r="K43" s="38">
        <f t="shared" si="3"/>
        <v>43485</v>
      </c>
      <c r="L43" s="39">
        <f t="shared" si="1"/>
        <v>160.60983226686699</v>
      </c>
      <c r="M43" s="40">
        <f t="shared" si="8"/>
        <v>3212.1966453373393</v>
      </c>
      <c r="N43" s="40">
        <f t="shared" si="4"/>
        <v>29.558510298808176</v>
      </c>
      <c r="O43" s="40">
        <f t="shared" si="5"/>
        <v>131.0513219680588</v>
      </c>
      <c r="P43" s="40">
        <f t="shared" si="6"/>
        <v>3081.1453233692805</v>
      </c>
    </row>
    <row r="44" spans="1:16" ht="12.75" customHeight="1" x14ac:dyDescent="0.2">
      <c r="A44" s="2"/>
      <c r="B44" s="2"/>
      <c r="C44" s="2"/>
      <c r="D44" s="3"/>
      <c r="E44" s="2"/>
      <c r="F44" s="2"/>
      <c r="G44" s="4"/>
      <c r="H44" s="36">
        <f t="shared" si="0"/>
        <v>1.4166666666666667</v>
      </c>
      <c r="I44" s="37">
        <f t="shared" si="7"/>
        <v>17</v>
      </c>
      <c r="J44" s="38">
        <f t="shared" si="2"/>
        <v>43485</v>
      </c>
      <c r="K44" s="38">
        <f t="shared" si="3"/>
        <v>43516</v>
      </c>
      <c r="L44" s="39">
        <f t="shared" si="1"/>
        <v>154.05726616846403</v>
      </c>
      <c r="M44" s="40">
        <f t="shared" si="8"/>
        <v>3081.1453233692805</v>
      </c>
      <c r="N44" s="40">
        <f t="shared" si="4"/>
        <v>28.352581061665074</v>
      </c>
      <c r="O44" s="40">
        <f t="shared" si="5"/>
        <v>125.70468510679895</v>
      </c>
      <c r="P44" s="40">
        <f t="shared" si="6"/>
        <v>2955.4406382624816</v>
      </c>
    </row>
    <row r="45" spans="1:16" ht="12.75" customHeight="1" x14ac:dyDescent="0.2">
      <c r="A45" s="2"/>
      <c r="B45" s="2"/>
      <c r="C45" s="2"/>
      <c r="D45" s="3"/>
      <c r="E45" s="2"/>
      <c r="F45" s="2"/>
      <c r="G45" s="4"/>
      <c r="H45" s="36">
        <f t="shared" si="0"/>
        <v>1.5</v>
      </c>
      <c r="I45" s="37">
        <f t="shared" si="7"/>
        <v>18</v>
      </c>
      <c r="J45" s="38">
        <f t="shared" si="2"/>
        <v>43516</v>
      </c>
      <c r="K45" s="38">
        <f t="shared" si="3"/>
        <v>43544</v>
      </c>
      <c r="L45" s="39">
        <f t="shared" si="1"/>
        <v>147.7720319131241</v>
      </c>
      <c r="M45" s="40">
        <f t="shared" si="8"/>
        <v>2955.4406382624816</v>
      </c>
      <c r="N45" s="40">
        <f t="shared" si="4"/>
        <v>27.195851371802782</v>
      </c>
      <c r="O45" s="40">
        <f t="shared" si="5"/>
        <v>120.57618054132132</v>
      </c>
      <c r="P45" s="40">
        <f t="shared" si="6"/>
        <v>2834.8644577211603</v>
      </c>
    </row>
    <row r="46" spans="1:16" ht="12.75" customHeight="1" x14ac:dyDescent="0.2">
      <c r="A46" s="2"/>
      <c r="B46" s="2"/>
      <c r="C46" s="2"/>
      <c r="D46" s="3"/>
      <c r="E46" s="2"/>
      <c r="F46" s="48"/>
      <c r="G46" s="4"/>
      <c r="H46" s="36">
        <f t="shared" si="0"/>
        <v>1.5833333333333333</v>
      </c>
      <c r="I46" s="37">
        <f t="shared" si="7"/>
        <v>19</v>
      </c>
      <c r="J46" s="38">
        <f t="shared" si="2"/>
        <v>43544</v>
      </c>
      <c r="K46" s="38">
        <f t="shared" si="3"/>
        <v>43575</v>
      </c>
      <c r="L46" s="39">
        <f t="shared" si="1"/>
        <v>141.74322288605802</v>
      </c>
      <c r="M46" s="40">
        <f t="shared" si="8"/>
        <v>2834.8644577211603</v>
      </c>
      <c r="N46" s="40">
        <f t="shared" si="4"/>
        <v>26.086313984203862</v>
      </c>
      <c r="O46" s="40">
        <f t="shared" si="5"/>
        <v>115.65690890185417</v>
      </c>
      <c r="P46" s="40">
        <f t="shared" si="6"/>
        <v>2719.2075488193063</v>
      </c>
    </row>
    <row r="47" spans="1:16" ht="12.75" customHeight="1" x14ac:dyDescent="0.2">
      <c r="A47" s="2"/>
      <c r="B47" s="2"/>
      <c r="C47" s="2"/>
      <c r="D47" s="3"/>
      <c r="E47" s="2"/>
      <c r="F47" s="2"/>
      <c r="G47" s="4"/>
      <c r="H47" s="36">
        <f t="shared" si="0"/>
        <v>1.6666666666666667</v>
      </c>
      <c r="I47" s="37">
        <f t="shared" si="7"/>
        <v>20</v>
      </c>
      <c r="J47" s="38">
        <f t="shared" si="2"/>
        <v>43575</v>
      </c>
      <c r="K47" s="38">
        <f t="shared" si="3"/>
        <v>43605</v>
      </c>
      <c r="L47" s="39">
        <f t="shared" si="1"/>
        <v>135.96037744096532</v>
      </c>
      <c r="M47" s="40">
        <f t="shared" si="8"/>
        <v>2719.2075488193063</v>
      </c>
      <c r="N47" s="40">
        <f t="shared" si="4"/>
        <v>25.022043545510112</v>
      </c>
      <c r="O47" s="40">
        <f t="shared" si="5"/>
        <v>110.9383338954552</v>
      </c>
      <c r="P47" s="40">
        <f t="shared" si="6"/>
        <v>2608.269214923851</v>
      </c>
    </row>
    <row r="48" spans="1:16" ht="12.75" customHeight="1" x14ac:dyDescent="0.2">
      <c r="A48" s="2"/>
      <c r="B48" s="2"/>
      <c r="C48" s="2"/>
      <c r="D48" s="3"/>
      <c r="E48" s="2"/>
      <c r="F48" s="2"/>
      <c r="G48" s="4"/>
      <c r="H48" s="36">
        <f t="shared" si="0"/>
        <v>1.75</v>
      </c>
      <c r="I48" s="37">
        <f t="shared" si="7"/>
        <v>21</v>
      </c>
      <c r="J48" s="38">
        <f t="shared" si="2"/>
        <v>43605</v>
      </c>
      <c r="K48" s="38">
        <f t="shared" si="3"/>
        <v>43636</v>
      </c>
      <c r="L48" s="39">
        <f t="shared" si="1"/>
        <v>130.41346074619256</v>
      </c>
      <c r="M48" s="40">
        <f t="shared" si="8"/>
        <v>2608.269214923851</v>
      </c>
      <c r="N48" s="40">
        <f t="shared" si="4"/>
        <v>24.001193253003482</v>
      </c>
      <c r="O48" s="40">
        <f t="shared" si="5"/>
        <v>106.41226749318908</v>
      </c>
      <c r="P48" s="40">
        <f t="shared" si="6"/>
        <v>2501.8569474306619</v>
      </c>
    </row>
    <row r="49" spans="1:16" ht="12.75" customHeight="1" x14ac:dyDescent="0.2">
      <c r="A49" s="2"/>
      <c r="B49" s="2"/>
      <c r="C49" s="2"/>
      <c r="D49" s="3"/>
      <c r="E49" s="2"/>
      <c r="F49" s="2"/>
      <c r="G49" s="4"/>
      <c r="H49" s="36">
        <f t="shared" si="0"/>
        <v>1.8333333333333333</v>
      </c>
      <c r="I49" s="37">
        <f t="shared" si="7"/>
        <v>22</v>
      </c>
      <c r="J49" s="38">
        <f t="shared" si="2"/>
        <v>43636</v>
      </c>
      <c r="K49" s="38">
        <f t="shared" si="3"/>
        <v>43666</v>
      </c>
      <c r="L49" s="39">
        <f t="shared" si="1"/>
        <v>125.0928473715331</v>
      </c>
      <c r="M49" s="40">
        <f t="shared" si="8"/>
        <v>2501.8569474306619</v>
      </c>
      <c r="N49" s="40">
        <f t="shared" si="4"/>
        <v>23.02199164989408</v>
      </c>
      <c r="O49" s="40">
        <f t="shared" si="5"/>
        <v>102.07085572163902</v>
      </c>
      <c r="P49" s="40">
        <f t="shared" si="6"/>
        <v>2399.7860917090229</v>
      </c>
    </row>
    <row r="50" spans="1:16" ht="12.75" customHeight="1" x14ac:dyDescent="0.2">
      <c r="A50" s="2"/>
      <c r="B50" s="2"/>
      <c r="C50" s="2"/>
      <c r="D50" s="3"/>
      <c r="E50" s="2"/>
      <c r="F50" s="2"/>
      <c r="G50" s="4"/>
      <c r="H50" s="36">
        <f t="shared" si="0"/>
        <v>1.9166666666666667</v>
      </c>
      <c r="I50" s="37">
        <f t="shared" si="7"/>
        <v>23</v>
      </c>
      <c r="J50" s="38">
        <f t="shared" si="2"/>
        <v>43666</v>
      </c>
      <c r="K50" s="38">
        <f t="shared" si="3"/>
        <v>43697</v>
      </c>
      <c r="L50" s="39">
        <f t="shared" si="1"/>
        <v>119.98930458545115</v>
      </c>
      <c r="M50" s="40">
        <f t="shared" si="8"/>
        <v>2399.7860917090229</v>
      </c>
      <c r="N50" s="40">
        <f t="shared" si="4"/>
        <v>22.082739551354084</v>
      </c>
      <c r="O50" s="40">
        <f t="shared" si="5"/>
        <v>97.906565034097071</v>
      </c>
      <c r="P50" s="40">
        <f t="shared" si="6"/>
        <v>2301.8795266749257</v>
      </c>
    </row>
    <row r="51" spans="1:16" ht="12.75" customHeight="1" x14ac:dyDescent="0.2">
      <c r="A51" s="2"/>
      <c r="B51" s="2"/>
      <c r="C51" s="2"/>
      <c r="D51" s="3"/>
      <c r="E51" s="2"/>
      <c r="F51" s="2"/>
      <c r="G51" s="4"/>
      <c r="H51" s="36">
        <f t="shared" si="0"/>
        <v>2</v>
      </c>
      <c r="I51" s="37">
        <f t="shared" si="7"/>
        <v>24</v>
      </c>
      <c r="J51" s="38">
        <f t="shared" si="2"/>
        <v>43697</v>
      </c>
      <c r="K51" s="38">
        <f t="shared" si="3"/>
        <v>43728</v>
      </c>
      <c r="L51" s="39">
        <f t="shared" si="1"/>
        <v>115.0939763337463</v>
      </c>
      <c r="M51" s="40">
        <f t="shared" si="8"/>
        <v>2301.8795266749257</v>
      </c>
      <c r="N51" s="40">
        <f t="shared" si="4"/>
        <v>21.18180709596346</v>
      </c>
      <c r="O51" s="40">
        <f t="shared" si="5"/>
        <v>93.912169237782834</v>
      </c>
      <c r="P51" s="40">
        <f t="shared" si="6"/>
        <v>2207.9673574371427</v>
      </c>
    </row>
    <row r="52" spans="1:16" ht="12.75" customHeight="1" x14ac:dyDescent="0.2">
      <c r="A52" s="2"/>
      <c r="B52" s="2"/>
      <c r="C52" s="2"/>
      <c r="D52" s="3"/>
      <c r="E52" s="2"/>
      <c r="F52" s="2"/>
      <c r="G52" s="4"/>
      <c r="H52" s="36">
        <f t="shared" si="0"/>
        <v>2.0833333333333335</v>
      </c>
      <c r="I52" s="37">
        <f t="shared" si="7"/>
        <v>25</v>
      </c>
      <c r="J52" s="38">
        <f t="shared" si="2"/>
        <v>43728</v>
      </c>
      <c r="K52" s="38">
        <f t="shared" si="3"/>
        <v>43758</v>
      </c>
      <c r="L52" s="39">
        <f t="shared" si="1"/>
        <v>110.39836787185715</v>
      </c>
      <c r="M52" s="40">
        <f t="shared" si="8"/>
        <v>2207.9673574371427</v>
      </c>
      <c r="N52" s="40">
        <f t="shared" si="4"/>
        <v>20.31763091745092</v>
      </c>
      <c r="O52" s="40">
        <f t="shared" si="5"/>
        <v>90.080736954406234</v>
      </c>
      <c r="P52" s="40">
        <f t="shared" si="6"/>
        <v>2117.8866204827364</v>
      </c>
    </row>
    <row r="53" spans="1:16" ht="12.75" customHeight="1" x14ac:dyDescent="0.2">
      <c r="A53" s="2"/>
      <c r="B53" s="2"/>
      <c r="C53" s="2"/>
      <c r="D53" s="3"/>
      <c r="E53" s="2"/>
      <c r="F53" s="2"/>
      <c r="G53" s="4"/>
      <c r="H53" s="36">
        <f t="shared" si="0"/>
        <v>2.1666666666666665</v>
      </c>
      <c r="I53" s="37">
        <f t="shared" si="7"/>
        <v>26</v>
      </c>
      <c r="J53" s="38">
        <f t="shared" si="2"/>
        <v>43758</v>
      </c>
      <c r="K53" s="38">
        <f t="shared" si="3"/>
        <v>43789</v>
      </c>
      <c r="L53" s="39">
        <f t="shared" si="1"/>
        <v>105.89433102413682</v>
      </c>
      <c r="M53" s="40">
        <f t="shared" si="8"/>
        <v>2117.8866204827364</v>
      </c>
      <c r="N53" s="40">
        <f t="shared" si="4"/>
        <v>19.488711431822288</v>
      </c>
      <c r="O53" s="40">
        <f t="shared" si="5"/>
        <v>86.405619592314537</v>
      </c>
      <c r="P53" s="40">
        <f t="shared" si="6"/>
        <v>2031.4810008904219</v>
      </c>
    </row>
    <row r="54" spans="1:16" ht="12.75" customHeight="1" x14ac:dyDescent="0.2">
      <c r="A54" s="2"/>
      <c r="B54" s="2"/>
      <c r="C54" s="2"/>
      <c r="D54" s="3"/>
      <c r="E54" s="2"/>
      <c r="F54" s="2"/>
      <c r="G54" s="4"/>
      <c r="H54" s="36">
        <f t="shared" si="0"/>
        <v>2.25</v>
      </c>
      <c r="I54" s="37">
        <f t="shared" si="7"/>
        <v>27</v>
      </c>
      <c r="J54" s="38">
        <f t="shared" si="2"/>
        <v>43789</v>
      </c>
      <c r="K54" s="38">
        <f t="shared" si="3"/>
        <v>43819</v>
      </c>
      <c r="L54" s="39">
        <f t="shared" si="1"/>
        <v>101.5740500445211</v>
      </c>
      <c r="M54" s="40">
        <f t="shared" si="8"/>
        <v>2031.4810008904219</v>
      </c>
      <c r="N54" s="40">
        <f t="shared" si="4"/>
        <v>18.693610235168709</v>
      </c>
      <c r="O54" s="40">
        <f t="shared" si="5"/>
        <v>82.880439809352396</v>
      </c>
      <c r="P54" s="40">
        <f t="shared" si="6"/>
        <v>1948.6005610810696</v>
      </c>
    </row>
    <row r="55" spans="1:16" ht="12.75" customHeight="1" x14ac:dyDescent="0.2">
      <c r="A55" s="2"/>
      <c r="B55" s="2"/>
      <c r="C55" s="2"/>
      <c r="D55" s="3"/>
      <c r="E55" s="2"/>
      <c r="F55" s="2"/>
      <c r="G55" s="4"/>
      <c r="H55" s="36">
        <f t="shared" si="0"/>
        <v>2.3333333333333335</v>
      </c>
      <c r="I55" s="37">
        <f t="shared" si="7"/>
        <v>28</v>
      </c>
      <c r="J55" s="38">
        <f t="shared" si="2"/>
        <v>43819</v>
      </c>
      <c r="K55" s="38">
        <f t="shared" si="3"/>
        <v>43850</v>
      </c>
      <c r="L55" s="39">
        <f t="shared" si="1"/>
        <v>97.43002805405348</v>
      </c>
      <c r="M55" s="40">
        <f t="shared" si="8"/>
        <v>1948.6005610810696</v>
      </c>
      <c r="N55" s="40">
        <f t="shared" si="4"/>
        <v>17.930947607639187</v>
      </c>
      <c r="O55" s="40">
        <f t="shared" si="5"/>
        <v>79.499080446414297</v>
      </c>
      <c r="P55" s="40">
        <f t="shared" si="6"/>
        <v>1869.1014806346552</v>
      </c>
    </row>
    <row r="56" spans="1:16" ht="12.75" customHeight="1" x14ac:dyDescent="0.2">
      <c r="A56" s="2"/>
      <c r="B56" s="2"/>
      <c r="C56" s="2"/>
      <c r="D56" s="3"/>
      <c r="E56" s="2"/>
      <c r="F56" s="2"/>
      <c r="G56" s="4"/>
      <c r="H56" s="36">
        <f t="shared" si="0"/>
        <v>2.4166666666666665</v>
      </c>
      <c r="I56" s="37">
        <f t="shared" si="7"/>
        <v>29</v>
      </c>
      <c r="J56" s="38">
        <f t="shared" si="2"/>
        <v>43850</v>
      </c>
      <c r="K56" s="38">
        <f t="shared" si="3"/>
        <v>43881</v>
      </c>
      <c r="L56" s="39">
        <f t="shared" si="1"/>
        <v>93.455074031732764</v>
      </c>
      <c r="M56" s="40">
        <f t="shared" si="8"/>
        <v>1869.1014806346552</v>
      </c>
      <c r="N56" s="40">
        <f t="shared" si="4"/>
        <v>17.199400119246135</v>
      </c>
      <c r="O56" s="40">
        <f t="shared" si="5"/>
        <v>76.255673912486628</v>
      </c>
      <c r="P56" s="40">
        <f t="shared" si="6"/>
        <v>1792.8458067221686</v>
      </c>
    </row>
    <row r="57" spans="1:16" ht="12.75" customHeight="1" x14ac:dyDescent="0.2">
      <c r="A57" s="2"/>
      <c r="B57" s="2"/>
      <c r="C57" s="2"/>
      <c r="D57" s="3"/>
      <c r="E57" s="2"/>
      <c r="F57" s="2"/>
      <c r="G57" s="4"/>
      <c r="H57" s="36">
        <f t="shared" si="0"/>
        <v>2.5</v>
      </c>
      <c r="I57" s="37">
        <f t="shared" si="7"/>
        <v>30</v>
      </c>
      <c r="J57" s="38">
        <f t="shared" si="2"/>
        <v>43881</v>
      </c>
      <c r="K57" s="38">
        <f t="shared" si="3"/>
        <v>43910</v>
      </c>
      <c r="L57" s="39">
        <f t="shared" si="1"/>
        <v>89.642290336108431</v>
      </c>
      <c r="M57" s="40">
        <f t="shared" si="8"/>
        <v>1792.8458067221686</v>
      </c>
      <c r="N57" s="40">
        <f t="shared" si="4"/>
        <v>16.497698333349373</v>
      </c>
      <c r="O57" s="40">
        <f t="shared" si="5"/>
        <v>73.144592002759055</v>
      </c>
      <c r="P57" s="40">
        <f t="shared" si="6"/>
        <v>1719.7012147194096</v>
      </c>
    </row>
    <row r="58" spans="1:16" ht="12.75" customHeight="1" x14ac:dyDescent="0.2">
      <c r="A58" s="2"/>
      <c r="B58" s="2"/>
      <c r="C58" s="2"/>
      <c r="D58" s="3"/>
      <c r="E58" s="2"/>
      <c r="F58" s="2"/>
      <c r="G58" s="4"/>
      <c r="H58" s="36">
        <f t="shared" si="0"/>
        <v>2.5833333333333335</v>
      </c>
      <c r="I58" s="37">
        <f t="shared" si="7"/>
        <v>31</v>
      </c>
      <c r="J58" s="38">
        <f t="shared" si="2"/>
        <v>43910</v>
      </c>
      <c r="K58" s="38">
        <f t="shared" si="3"/>
        <v>43941</v>
      </c>
      <c r="L58" s="39">
        <f t="shared" si="1"/>
        <v>85.985060735970478</v>
      </c>
      <c r="M58" s="40">
        <f t="shared" si="8"/>
        <v>1719.7012147194096</v>
      </c>
      <c r="N58" s="40">
        <f t="shared" si="4"/>
        <v>15.82462460383347</v>
      </c>
      <c r="O58" s="40">
        <f t="shared" si="5"/>
        <v>70.160436132137008</v>
      </c>
      <c r="P58" s="40">
        <f t="shared" si="6"/>
        <v>1649.5407785872726</v>
      </c>
    </row>
    <row r="59" spans="1:16" ht="12.75" customHeight="1" x14ac:dyDescent="0.2">
      <c r="A59" s="2"/>
      <c r="B59" s="2"/>
      <c r="C59" s="2"/>
      <c r="D59" s="3"/>
      <c r="E59" s="2"/>
      <c r="F59" s="2"/>
      <c r="G59" s="4"/>
      <c r="H59" s="36">
        <f t="shared" si="0"/>
        <v>2.6666666666666665</v>
      </c>
      <c r="I59" s="37">
        <f t="shared" si="7"/>
        <v>32</v>
      </c>
      <c r="J59" s="38">
        <f t="shared" si="2"/>
        <v>43941</v>
      </c>
      <c r="K59" s="38">
        <f t="shared" si="3"/>
        <v>43971</v>
      </c>
      <c r="L59" s="39">
        <f t="shared" si="1"/>
        <v>82.47703892936363</v>
      </c>
      <c r="M59" s="40">
        <f t="shared" si="8"/>
        <v>1649.5407785872726</v>
      </c>
      <c r="N59" s="40">
        <f t="shared" si="4"/>
        <v>15.179010962155923</v>
      </c>
      <c r="O59" s="40">
        <f t="shared" si="5"/>
        <v>67.298027967207702</v>
      </c>
      <c r="P59" s="40">
        <f t="shared" si="6"/>
        <v>1582.242750620065</v>
      </c>
    </row>
    <row r="60" spans="1:16" ht="12.75" customHeight="1" x14ac:dyDescent="0.2">
      <c r="A60" s="2"/>
      <c r="B60" s="2"/>
      <c r="C60" s="2"/>
      <c r="D60" s="3"/>
      <c r="E60" s="2"/>
      <c r="F60" s="2"/>
      <c r="G60" s="4"/>
      <c r="H60" s="36">
        <f t="shared" si="0"/>
        <v>2.75</v>
      </c>
      <c r="I60" s="37">
        <f t="shared" si="7"/>
        <v>33</v>
      </c>
      <c r="J60" s="38">
        <f t="shared" si="2"/>
        <v>43971</v>
      </c>
      <c r="K60" s="38">
        <f t="shared" si="3"/>
        <v>44002</v>
      </c>
      <c r="L60" s="39">
        <f t="shared" si="1"/>
        <v>79.112137531003256</v>
      </c>
      <c r="M60" s="40">
        <f t="shared" si="8"/>
        <v>1582.242750620065</v>
      </c>
      <c r="N60" s="40">
        <f t="shared" si="4"/>
        <v>14.559737090599631</v>
      </c>
      <c r="O60" s="40">
        <f t="shared" si="5"/>
        <v>64.55240044040363</v>
      </c>
      <c r="P60" s="40">
        <f t="shared" si="6"/>
        <v>1517.6903501796614</v>
      </c>
    </row>
    <row r="61" spans="1:16" ht="12.75" customHeight="1" x14ac:dyDescent="0.2">
      <c r="A61" s="2"/>
      <c r="B61" s="2"/>
      <c r="C61" s="2"/>
      <c r="D61" s="3"/>
      <c r="E61" s="2"/>
      <c r="F61" s="2"/>
      <c r="G61" s="4"/>
      <c r="H61" s="36">
        <f t="shared" si="0"/>
        <v>2.8333333333333335</v>
      </c>
      <c r="I61" s="37">
        <f t="shared" si="7"/>
        <v>34</v>
      </c>
      <c r="J61" s="38">
        <f t="shared" si="2"/>
        <v>44002</v>
      </c>
      <c r="K61" s="38">
        <f t="shared" si="3"/>
        <v>44032</v>
      </c>
      <c r="L61" s="39">
        <f t="shared" si="1"/>
        <v>75.88451750898308</v>
      </c>
      <c r="M61" s="40">
        <f t="shared" si="8"/>
        <v>1517.6903501796614</v>
      </c>
      <c r="N61" s="40">
        <f t="shared" si="4"/>
        <v>13.965728378212697</v>
      </c>
      <c r="O61" s="40">
        <f t="shared" si="5"/>
        <v>61.918789130770385</v>
      </c>
      <c r="P61" s="40">
        <f t="shared" si="6"/>
        <v>1455.771561048891</v>
      </c>
    </row>
    <row r="62" spans="1:16" ht="12.75" customHeight="1" x14ac:dyDescent="0.2">
      <c r="A62" s="2"/>
      <c r="B62" s="2"/>
      <c r="C62" s="2"/>
      <c r="D62" s="3"/>
      <c r="E62" s="2"/>
      <c r="F62" s="2"/>
      <c r="G62" s="4"/>
      <c r="H62" s="36">
        <f t="shared" si="0"/>
        <v>2.9166666666666665</v>
      </c>
      <c r="I62" s="37">
        <f t="shared" si="7"/>
        <v>35</v>
      </c>
      <c r="J62" s="38">
        <f t="shared" si="2"/>
        <v>44032</v>
      </c>
      <c r="K62" s="38">
        <f t="shared" si="3"/>
        <v>44063</v>
      </c>
      <c r="L62" s="39">
        <f t="shared" si="1"/>
        <v>72.788578052444549</v>
      </c>
      <c r="M62" s="40">
        <f t="shared" si="8"/>
        <v>1455.771561048891</v>
      </c>
      <c r="N62" s="40">
        <f t="shared" si="4"/>
        <v>13.395954056062068</v>
      </c>
      <c r="O62" s="40">
        <f t="shared" si="5"/>
        <v>59.392623996382483</v>
      </c>
      <c r="P62" s="40">
        <f t="shared" si="6"/>
        <v>1396.3789370525085</v>
      </c>
    </row>
    <row r="63" spans="1:16" ht="12.75" customHeight="1" x14ac:dyDescent="0.2">
      <c r="A63" s="2"/>
      <c r="B63" s="2"/>
      <c r="C63" s="2"/>
      <c r="D63" s="3"/>
      <c r="E63" s="2"/>
      <c r="F63" s="2"/>
      <c r="G63" s="4"/>
      <c r="H63" s="36">
        <f t="shared" si="0"/>
        <v>3</v>
      </c>
      <c r="I63" s="37">
        <f t="shared" si="7"/>
        <v>36</v>
      </c>
      <c r="J63" s="38">
        <f t="shared" si="2"/>
        <v>44063</v>
      </c>
      <c r="K63" s="38">
        <f t="shared" si="3"/>
        <v>44094</v>
      </c>
      <c r="L63" s="39">
        <f t="shared" si="1"/>
        <v>69.81894685262543</v>
      </c>
      <c r="M63" s="40">
        <f t="shared" si="8"/>
        <v>1396.3789370525085</v>
      </c>
      <c r="N63" s="40">
        <f t="shared" si="4"/>
        <v>12.849425408565162</v>
      </c>
      <c r="O63" s="40">
        <f t="shared" si="5"/>
        <v>56.96952144406027</v>
      </c>
      <c r="P63" s="40">
        <f t="shared" si="6"/>
        <v>1339.4094156084482</v>
      </c>
    </row>
    <row r="64" spans="1:16" ht="12.75" customHeight="1" x14ac:dyDescent="0.2">
      <c r="A64" s="2"/>
      <c r="B64" s="2"/>
      <c r="C64" s="2"/>
      <c r="D64" s="3"/>
      <c r="E64" s="2"/>
      <c r="F64" s="2"/>
      <c r="G64" s="4"/>
      <c r="H64" s="36">
        <f t="shared" si="0"/>
        <v>3.0833333333333335</v>
      </c>
      <c r="I64" s="37">
        <f t="shared" si="7"/>
        <v>37</v>
      </c>
      <c r="J64" s="38">
        <f t="shared" si="2"/>
        <v>44094</v>
      </c>
      <c r="K64" s="38">
        <f t="shared" si="3"/>
        <v>44124</v>
      </c>
      <c r="L64" s="39">
        <f t="shared" si="1"/>
        <v>66.970470780422417</v>
      </c>
      <c r="M64" s="40">
        <f t="shared" si="8"/>
        <v>1339.4094156084482</v>
      </c>
      <c r="N64" s="40">
        <f t="shared" si="4"/>
        <v>12.325194057795668</v>
      </c>
      <c r="O64" s="40">
        <f t="shared" si="5"/>
        <v>54.645276722626747</v>
      </c>
      <c r="P64" s="40">
        <f t="shared" si="6"/>
        <v>1284.7641388858215</v>
      </c>
    </row>
    <row r="65" spans="1:17" ht="12.75" customHeight="1" x14ac:dyDescent="0.2">
      <c r="A65" s="2"/>
      <c r="B65" s="2"/>
      <c r="C65" s="2"/>
      <c r="D65" s="3"/>
      <c r="E65" s="2"/>
      <c r="F65" s="2"/>
      <c r="G65" s="4"/>
      <c r="H65" s="36">
        <f t="shared" si="0"/>
        <v>3.1666666666666665</v>
      </c>
      <c r="I65" s="37">
        <f t="shared" si="7"/>
        <v>38</v>
      </c>
      <c r="J65" s="38">
        <f t="shared" si="2"/>
        <v>44124</v>
      </c>
      <c r="K65" s="38">
        <f t="shared" si="3"/>
        <v>44155</v>
      </c>
      <c r="L65" s="39">
        <f t="shared" si="1"/>
        <v>64.238206944291079</v>
      </c>
      <c r="M65" s="40">
        <f t="shared" si="8"/>
        <v>1284.7641388858215</v>
      </c>
      <c r="N65" s="40">
        <f t="shared" si="4"/>
        <v>11.822350317786297</v>
      </c>
      <c r="O65" s="40">
        <f t="shared" si="5"/>
        <v>52.415856626504784</v>
      </c>
      <c r="P65" s="40">
        <f t="shared" si="6"/>
        <v>1232.3482822593166</v>
      </c>
    </row>
    <row r="66" spans="1:17" ht="12.75" customHeight="1" x14ac:dyDescent="0.2">
      <c r="A66" s="2"/>
      <c r="B66" s="2"/>
      <c r="C66" s="2"/>
      <c r="D66" s="3"/>
      <c r="E66" s="2"/>
      <c r="F66" s="2"/>
      <c r="G66" s="4"/>
      <c r="H66" s="36">
        <f t="shared" si="0"/>
        <v>3.25</v>
      </c>
      <c r="I66" s="37">
        <f t="shared" si="7"/>
        <v>39</v>
      </c>
      <c r="J66" s="38">
        <f t="shared" si="2"/>
        <v>44155</v>
      </c>
      <c r="K66" s="38">
        <f t="shared" si="3"/>
        <v>44185</v>
      </c>
      <c r="L66" s="39">
        <f t="shared" si="1"/>
        <v>61.617414112965832</v>
      </c>
      <c r="M66" s="40">
        <f t="shared" si="8"/>
        <v>1232.3482822593166</v>
      </c>
      <c r="N66" s="40">
        <f t="shared" si="4"/>
        <v>11.340021615972748</v>
      </c>
      <c r="O66" s="40">
        <f t="shared" si="5"/>
        <v>50.277392496993087</v>
      </c>
      <c r="P66" s="40">
        <f t="shared" si="6"/>
        <v>1182.0708897623235</v>
      </c>
    </row>
    <row r="67" spans="1:17" ht="12.75" customHeight="1" x14ac:dyDescent="0.2">
      <c r="A67" s="2"/>
      <c r="B67" s="2"/>
      <c r="C67" s="2"/>
      <c r="D67" s="3"/>
      <c r="E67" s="2"/>
      <c r="F67" s="2"/>
      <c r="G67" s="4"/>
      <c r="H67" s="36">
        <f t="shared" si="0"/>
        <v>3.3333333333333335</v>
      </c>
      <c r="I67" s="37">
        <f t="shared" si="7"/>
        <v>40</v>
      </c>
      <c r="J67" s="38">
        <f t="shared" si="2"/>
        <v>44185</v>
      </c>
      <c r="K67" s="38">
        <f t="shared" si="3"/>
        <v>44216</v>
      </c>
      <c r="L67" s="39">
        <f t="shared" si="1"/>
        <v>59.103544488116178</v>
      </c>
      <c r="M67" s="40">
        <f t="shared" si="8"/>
        <v>1182.0708897623235</v>
      </c>
      <c r="N67" s="40">
        <f t="shared" si="4"/>
        <v>10.877370979039679</v>
      </c>
      <c r="O67" s="40">
        <f t="shared" si="5"/>
        <v>48.226173509076503</v>
      </c>
      <c r="P67" s="40">
        <f t="shared" si="6"/>
        <v>1133.844716253247</v>
      </c>
    </row>
    <row r="68" spans="1:17" ht="12.75" customHeight="1" x14ac:dyDescent="0.2">
      <c r="A68" s="2"/>
      <c r="B68" s="2"/>
      <c r="C68" s="2"/>
      <c r="D68" s="3"/>
      <c r="E68" s="2"/>
      <c r="F68" s="2"/>
      <c r="G68" s="4"/>
      <c r="H68" s="36">
        <f t="shared" si="0"/>
        <v>3.4166666666666665</v>
      </c>
      <c r="I68" s="37">
        <f t="shared" si="7"/>
        <v>41</v>
      </c>
      <c r="J68" s="38">
        <f t="shared" si="2"/>
        <v>44216</v>
      </c>
      <c r="K68" s="38">
        <f t="shared" si="3"/>
        <v>44247</v>
      </c>
      <c r="L68" s="39">
        <f t="shared" si="1"/>
        <v>56.692235812662354</v>
      </c>
      <c r="M68" s="40">
        <f t="shared" si="8"/>
        <v>1133.844716253247</v>
      </c>
      <c r="N68" s="40">
        <f t="shared" si="4"/>
        <v>10.433595580541169</v>
      </c>
      <c r="O68" s="40">
        <f t="shared" si="5"/>
        <v>46.258640232121181</v>
      </c>
      <c r="P68" s="40">
        <f>IF(I68&lt;&gt;"",M68-O68,"")</f>
        <v>1087.5860760211258</v>
      </c>
    </row>
    <row r="69" spans="1:17" ht="12.75" customHeight="1" x14ac:dyDescent="0.2">
      <c r="A69" s="2"/>
      <c r="B69" s="2"/>
      <c r="C69" s="2"/>
      <c r="D69" s="3"/>
      <c r="E69" s="2"/>
      <c r="F69" s="2"/>
      <c r="G69" s="4"/>
      <c r="H69" s="36">
        <f t="shared" si="0"/>
        <v>3.5</v>
      </c>
      <c r="I69" s="37">
        <f t="shared" si="7"/>
        <v>42</v>
      </c>
      <c r="J69" s="38">
        <f t="shared" si="2"/>
        <v>44247</v>
      </c>
      <c r="K69" s="38">
        <f t="shared" si="3"/>
        <v>44275</v>
      </c>
      <c r="L69" s="39">
        <f t="shared" si="1"/>
        <v>54.379303801056295</v>
      </c>
      <c r="M69" s="40">
        <f t="shared" si="8"/>
        <v>1087.5860760211258</v>
      </c>
      <c r="N69" s="40">
        <f t="shared" si="4"/>
        <v>10.007925347775448</v>
      </c>
      <c r="O69" s="40">
        <f t="shared" si="5"/>
        <v>44.371378453280848</v>
      </c>
      <c r="P69" s="40">
        <f t="shared" si="6"/>
        <v>1043.214697567845</v>
      </c>
    </row>
    <row r="70" spans="1:17" ht="12.75" customHeight="1" x14ac:dyDescent="0.2">
      <c r="A70" s="2"/>
      <c r="B70" s="2"/>
      <c r="C70" s="2"/>
      <c r="D70" s="3"/>
      <c r="E70" s="2"/>
      <c r="F70" s="2"/>
      <c r="G70" s="4"/>
      <c r="H70" s="36">
        <f t="shared" si="0"/>
        <v>3.5833333333333335</v>
      </c>
      <c r="I70" s="37">
        <f t="shared" si="7"/>
        <v>43</v>
      </c>
      <c r="J70" s="38">
        <f t="shared" si="2"/>
        <v>44275</v>
      </c>
      <c r="K70" s="38">
        <f t="shared" si="3"/>
        <v>44306</v>
      </c>
      <c r="L70" s="39">
        <f t="shared" si="1"/>
        <v>52.160734878392248</v>
      </c>
      <c r="M70" s="40">
        <f t="shared" si="8"/>
        <v>1043.214697567845</v>
      </c>
      <c r="N70" s="40">
        <f t="shared" si="4"/>
        <v>9.5996216254963649</v>
      </c>
      <c r="O70" s="40">
        <f t="shared" si="5"/>
        <v>42.561113252895879</v>
      </c>
      <c r="P70" s="40">
        <f t="shared" si="6"/>
        <v>1000.6535843149491</v>
      </c>
    </row>
    <row r="71" spans="1:17" ht="12.75" customHeight="1" x14ac:dyDescent="0.2">
      <c r="A71" s="2"/>
      <c r="B71" s="2"/>
      <c r="C71" s="2"/>
      <c r="D71" s="3"/>
      <c r="E71" s="2"/>
      <c r="F71" s="2"/>
      <c r="G71" s="4"/>
      <c r="H71" s="36">
        <f t="shared" si="0"/>
        <v>3.6666666666666665</v>
      </c>
      <c r="I71" s="37">
        <f t="shared" si="7"/>
        <v>44</v>
      </c>
      <c r="J71" s="38">
        <f t="shared" si="2"/>
        <v>44306</v>
      </c>
      <c r="K71" s="38">
        <f t="shared" si="3"/>
        <v>44336</v>
      </c>
      <c r="L71" s="39">
        <f t="shared" si="1"/>
        <v>50.032679215747457</v>
      </c>
      <c r="M71" s="40">
        <f t="shared" si="8"/>
        <v>1000.6535843149491</v>
      </c>
      <c r="N71" s="40">
        <f t="shared" si="4"/>
        <v>9.2079758941428462</v>
      </c>
      <c r="O71" s="40">
        <f t="shared" si="5"/>
        <v>40.824703321604609</v>
      </c>
      <c r="P71" s="40">
        <f t="shared" si="6"/>
        <v>959.82888099334446</v>
      </c>
    </row>
    <row r="72" spans="1:17" ht="12.75" customHeight="1" x14ac:dyDescent="0.2">
      <c r="A72" s="2"/>
      <c r="B72" s="2"/>
      <c r="C72" s="2"/>
      <c r="D72" s="3"/>
      <c r="E72" s="2"/>
      <c r="F72" s="2"/>
      <c r="G72" s="4"/>
      <c r="H72" s="36">
        <f t="shared" si="0"/>
        <v>3.75</v>
      </c>
      <c r="I72" s="37">
        <f t="shared" si="7"/>
        <v>45</v>
      </c>
      <c r="J72" s="38">
        <f t="shared" si="2"/>
        <v>44336</v>
      </c>
      <c r="K72" s="38">
        <f t="shared" si="3"/>
        <v>44367</v>
      </c>
      <c r="L72" s="39">
        <f t="shared" si="1"/>
        <v>47.991444049667223</v>
      </c>
      <c r="M72" s="40">
        <f t="shared" si="8"/>
        <v>959.82888099334446</v>
      </c>
      <c r="N72" s="40">
        <f t="shared" si="4"/>
        <v>8.832308540362046</v>
      </c>
      <c r="O72" s="40">
        <f t="shared" si="5"/>
        <v>39.159135509305173</v>
      </c>
      <c r="P72" s="40">
        <f t="shared" si="6"/>
        <v>920.66974548403925</v>
      </c>
    </row>
    <row r="73" spans="1:17" ht="12.75" customHeight="1" x14ac:dyDescent="0.2">
      <c r="A73" s="2"/>
      <c r="B73" s="2"/>
      <c r="C73" s="2"/>
      <c r="D73" s="3"/>
      <c r="E73" s="2"/>
      <c r="F73" s="2"/>
      <c r="G73" s="4"/>
      <c r="H73" s="36">
        <f t="shared" si="0"/>
        <v>3.8333333333333335</v>
      </c>
      <c r="I73" s="37">
        <f t="shared" si="7"/>
        <v>46</v>
      </c>
      <c r="J73" s="38">
        <f t="shared" si="2"/>
        <v>44367</v>
      </c>
      <c r="K73" s="38">
        <f t="shared" si="3"/>
        <v>44397</v>
      </c>
      <c r="L73" s="39">
        <f t="shared" si="1"/>
        <v>46.033487274201967</v>
      </c>
      <c r="M73" s="40">
        <f t="shared" si="8"/>
        <v>920.66974548403925</v>
      </c>
      <c r="N73" s="40">
        <f t="shared" si="4"/>
        <v>8.471967677692767</v>
      </c>
      <c r="O73" s="40">
        <f t="shared" si="5"/>
        <v>37.5615195965092</v>
      </c>
      <c r="P73" s="40">
        <f t="shared" si="6"/>
        <v>883.10822588753001</v>
      </c>
    </row>
    <row r="74" spans="1:17" ht="12.75" customHeight="1" x14ac:dyDescent="0.2">
      <c r="A74" s="2"/>
      <c r="B74" s="2"/>
      <c r="C74" s="2"/>
      <c r="D74" s="3"/>
      <c r="E74" s="2"/>
      <c r="F74" s="2"/>
      <c r="G74" s="4"/>
      <c r="H74" s="36">
        <f t="shared" si="0"/>
        <v>3.9166666666666665</v>
      </c>
      <c r="I74" s="37">
        <f t="shared" si="7"/>
        <v>47</v>
      </c>
      <c r="J74" s="38">
        <f t="shared" si="2"/>
        <v>44397</v>
      </c>
      <c r="K74" s="38">
        <f t="shared" si="3"/>
        <v>44428</v>
      </c>
      <c r="L74" s="39">
        <f t="shared" si="1"/>
        <v>44.155411294376506</v>
      </c>
      <c r="M74" s="40">
        <f t="shared" si="8"/>
        <v>883.10822588753001</v>
      </c>
      <c r="N74" s="40">
        <f t="shared" si="4"/>
        <v>8.1263280153626596</v>
      </c>
      <c r="O74" s="40">
        <f t="shared" si="5"/>
        <v>36.029083279013847</v>
      </c>
      <c r="P74" s="40">
        <f t="shared" si="6"/>
        <v>847.07914260851612</v>
      </c>
      <c r="Q74" s="49"/>
    </row>
    <row r="75" spans="1:17" ht="12.75" customHeight="1" x14ac:dyDescent="0.2">
      <c r="A75" s="2"/>
      <c r="B75" s="2"/>
      <c r="C75" s="2"/>
      <c r="D75" s="3"/>
      <c r="E75" s="2"/>
      <c r="F75" s="2"/>
      <c r="G75" s="4"/>
      <c r="H75" s="36">
        <f t="shared" si="0"/>
        <v>4</v>
      </c>
      <c r="I75" s="37">
        <f t="shared" si="7"/>
        <v>48</v>
      </c>
      <c r="J75" s="38">
        <f t="shared" si="2"/>
        <v>44428</v>
      </c>
      <c r="K75" s="38">
        <f t="shared" si="3"/>
        <v>44459</v>
      </c>
      <c r="L75" s="39">
        <f t="shared" si="1"/>
        <v>42.353957130425812</v>
      </c>
      <c r="M75" s="40">
        <f t="shared" si="8"/>
        <v>847.07914260851612</v>
      </c>
      <c r="N75" s="40">
        <f t="shared" si="4"/>
        <v>7.7947897732362934</v>
      </c>
      <c r="O75" s="40">
        <f t="shared" si="5"/>
        <v>34.559167357189516</v>
      </c>
      <c r="P75" s="40">
        <f t="shared" si="6"/>
        <v>812.51997525132663</v>
      </c>
    </row>
    <row r="76" spans="1:17" ht="12.75" customHeight="1" x14ac:dyDescent="0.2">
      <c r="A76" s="2"/>
      <c r="B76" s="2"/>
      <c r="C76" s="2"/>
      <c r="D76" s="3"/>
      <c r="E76" s="2"/>
      <c r="F76" s="2"/>
      <c r="G76" s="4"/>
      <c r="H76" s="36">
        <f t="shared" si="0"/>
        <v>4.083333333333333</v>
      </c>
      <c r="I76" s="37">
        <f t="shared" si="7"/>
        <v>49</v>
      </c>
      <c r="J76" s="38">
        <f t="shared" si="2"/>
        <v>44459</v>
      </c>
      <c r="K76" s="38">
        <f t="shared" si="3"/>
        <v>44489</v>
      </c>
      <c r="L76" s="39">
        <f t="shared" si="1"/>
        <v>40.625998762566333</v>
      </c>
      <c r="M76" s="40">
        <f t="shared" si="8"/>
        <v>812.51997525132663</v>
      </c>
      <c r="N76" s="40">
        <f t="shared" si="4"/>
        <v>7.4767776410312177</v>
      </c>
      <c r="O76" s="40">
        <f t="shared" si="5"/>
        <v>33.149221121535113</v>
      </c>
      <c r="P76" s="40">
        <f t="shared" si="6"/>
        <v>779.37075412979152</v>
      </c>
    </row>
    <row r="77" spans="1:17" ht="12.75" customHeight="1" x14ac:dyDescent="0.2">
      <c r="A77" s="2"/>
      <c r="B77" s="2"/>
      <c r="C77" s="2"/>
      <c r="D77" s="3"/>
      <c r="E77" s="2"/>
      <c r="F77" s="2"/>
      <c r="G77" s="4"/>
      <c r="H77" s="36">
        <f t="shared" si="0"/>
        <v>4.166666666666667</v>
      </c>
      <c r="I77" s="37">
        <f t="shared" si="7"/>
        <v>50</v>
      </c>
      <c r="J77" s="38">
        <f t="shared" si="2"/>
        <v>44489</v>
      </c>
      <c r="K77" s="38">
        <f t="shared" si="3"/>
        <v>44520</v>
      </c>
      <c r="L77" s="39">
        <f t="shared" si="1"/>
        <v>38.968537706489577</v>
      </c>
      <c r="M77" s="40">
        <f t="shared" si="8"/>
        <v>779.37075412979152</v>
      </c>
      <c r="N77" s="40">
        <f t="shared" si="4"/>
        <v>7.1717397799959492</v>
      </c>
      <c r="O77" s="40">
        <f t="shared" si="5"/>
        <v>31.796797926493628</v>
      </c>
      <c r="P77" s="40">
        <f t="shared" si="6"/>
        <v>747.57395620329794</v>
      </c>
    </row>
    <row r="78" spans="1:17" ht="12.75" customHeight="1" x14ac:dyDescent="0.2">
      <c r="A78" s="2"/>
      <c r="B78" s="2"/>
      <c r="C78" s="2"/>
      <c r="D78" s="3"/>
      <c r="E78" s="2"/>
      <c r="F78" s="2"/>
      <c r="G78" s="4"/>
      <c r="H78" s="36">
        <f t="shared" si="0"/>
        <v>4.25</v>
      </c>
      <c r="I78" s="37">
        <f t="shared" si="7"/>
        <v>51</v>
      </c>
      <c r="J78" s="38">
        <f t="shared" si="2"/>
        <v>44520</v>
      </c>
      <c r="K78" s="38">
        <f t="shared" si="3"/>
        <v>44550</v>
      </c>
      <c r="L78" s="39">
        <f t="shared" si="1"/>
        <v>37.378697810164901</v>
      </c>
      <c r="M78" s="40">
        <f t="shared" si="8"/>
        <v>747.57395620329794</v>
      </c>
      <c r="N78" s="40">
        <f t="shared" si="4"/>
        <v>6.8791468653175647</v>
      </c>
      <c r="O78" s="40">
        <f t="shared" si="5"/>
        <v>30.499550944847336</v>
      </c>
      <c r="P78" s="40">
        <f t="shared" si="6"/>
        <v>717.07440525845061</v>
      </c>
    </row>
    <row r="79" spans="1:17" ht="12.75" customHeight="1" x14ac:dyDescent="0.2">
      <c r="A79" s="2"/>
      <c r="B79" s="2"/>
      <c r="C79" s="2"/>
      <c r="D79" s="3"/>
      <c r="E79" s="2"/>
      <c r="F79" s="2"/>
      <c r="G79" s="4"/>
      <c r="H79" s="36">
        <f t="shared" si="0"/>
        <v>4.333333333333333</v>
      </c>
      <c r="I79" s="37">
        <f t="shared" si="7"/>
        <v>52</v>
      </c>
      <c r="J79" s="38">
        <f t="shared" si="2"/>
        <v>44550</v>
      </c>
      <c r="K79" s="38">
        <f t="shared" si="3"/>
        <v>44581</v>
      </c>
      <c r="L79" s="39">
        <f t="shared" si="1"/>
        <v>35.853720262922529</v>
      </c>
      <c r="M79" s="40">
        <f t="shared" si="8"/>
        <v>717.07440525845061</v>
      </c>
      <c r="N79" s="40">
        <f t="shared" si="4"/>
        <v>6.5984911675971594</v>
      </c>
      <c r="O79" s="40">
        <f t="shared" si="5"/>
        <v>29.255229095325369</v>
      </c>
      <c r="P79" s="40">
        <f t="shared" si="6"/>
        <v>687.81917616312523</v>
      </c>
    </row>
    <row r="80" spans="1:17" ht="12.75" customHeight="1" x14ac:dyDescent="0.2">
      <c r="A80" s="2"/>
      <c r="B80" s="2"/>
      <c r="C80" s="2"/>
      <c r="D80" s="3"/>
      <c r="E80" s="2"/>
      <c r="F80" s="2"/>
      <c r="G80" s="4"/>
      <c r="H80" s="36">
        <f t="shared" si="0"/>
        <v>4.416666666666667</v>
      </c>
      <c r="I80" s="37">
        <f t="shared" si="7"/>
        <v>53</v>
      </c>
      <c r="J80" s="38">
        <f t="shared" si="2"/>
        <v>44581</v>
      </c>
      <c r="K80" s="38">
        <f t="shared" si="3"/>
        <v>44612</v>
      </c>
      <c r="L80" s="39">
        <f t="shared" si="1"/>
        <v>34.390958808156263</v>
      </c>
      <c r="M80" s="40">
        <f t="shared" si="8"/>
        <v>687.81917616312523</v>
      </c>
      <c r="N80" s="40">
        <f t="shared" si="4"/>
        <v>6.3292856717993287</v>
      </c>
      <c r="O80" s="40">
        <f t="shared" si="5"/>
        <v>28.061673136356934</v>
      </c>
      <c r="P80" s="40">
        <f t="shared" si="6"/>
        <v>659.75750302676829</v>
      </c>
    </row>
    <row r="81" spans="1:16" ht="12.75" customHeight="1" x14ac:dyDescent="0.2">
      <c r="A81" s="2"/>
      <c r="B81" s="2"/>
      <c r="C81" s="2"/>
      <c r="D81" s="3"/>
      <c r="E81" s="2"/>
      <c r="F81" s="2"/>
      <c r="G81" s="4"/>
      <c r="H81" s="36">
        <f t="shared" si="0"/>
        <v>4.5</v>
      </c>
      <c r="I81" s="37">
        <f t="shared" si="7"/>
        <v>54</v>
      </c>
      <c r="J81" s="38">
        <f t="shared" si="2"/>
        <v>44612</v>
      </c>
      <c r="K81" s="38">
        <f t="shared" si="3"/>
        <v>44640</v>
      </c>
      <c r="L81" s="39">
        <f t="shared" si="1"/>
        <v>32.987875151338415</v>
      </c>
      <c r="M81" s="40">
        <f t="shared" si="8"/>
        <v>659.75750302676829</v>
      </c>
      <c r="N81" s="40">
        <f t="shared" si="4"/>
        <v>6.0710632321467628</v>
      </c>
      <c r="O81" s="40">
        <f t="shared" si="5"/>
        <v>26.916811919191652</v>
      </c>
      <c r="P81" s="40">
        <f t="shared" si="6"/>
        <v>632.84069110757662</v>
      </c>
    </row>
    <row r="82" spans="1:16" ht="12.75" customHeight="1" x14ac:dyDescent="0.2">
      <c r="A82" s="2"/>
      <c r="B82" s="2"/>
      <c r="C82" s="2"/>
      <c r="D82" s="3"/>
      <c r="E82" s="2"/>
      <c r="F82" s="2"/>
      <c r="G82" s="4"/>
      <c r="H82" s="36">
        <f t="shared" si="0"/>
        <v>4.583333333333333</v>
      </c>
      <c r="I82" s="37">
        <f t="shared" si="7"/>
        <v>55</v>
      </c>
      <c r="J82" s="38">
        <f t="shared" si="2"/>
        <v>44640</v>
      </c>
      <c r="K82" s="38">
        <f t="shared" si="3"/>
        <v>44671</v>
      </c>
      <c r="L82" s="39">
        <f t="shared" si="1"/>
        <v>31.642034555378832</v>
      </c>
      <c r="M82" s="40">
        <f t="shared" si="8"/>
        <v>632.84069110757662</v>
      </c>
      <c r="N82" s="40">
        <f t="shared" si="4"/>
        <v>5.823375761493498</v>
      </c>
      <c r="O82" s="40">
        <f t="shared" si="5"/>
        <v>25.818658793885334</v>
      </c>
      <c r="P82" s="40">
        <f t="shared" si="6"/>
        <v>607.02203231369128</v>
      </c>
    </row>
    <row r="83" spans="1:16" ht="12.75" customHeight="1" x14ac:dyDescent="0.2">
      <c r="A83" s="2"/>
      <c r="B83" s="2"/>
      <c r="C83" s="2"/>
      <c r="D83" s="3"/>
      <c r="E83" s="2"/>
      <c r="F83" s="2"/>
      <c r="G83" s="4"/>
      <c r="H83" s="36">
        <f t="shared" si="0"/>
        <v>4.666666666666667</v>
      </c>
      <c r="I83" s="37">
        <f t="shared" si="7"/>
        <v>56</v>
      </c>
      <c r="J83" s="38">
        <f t="shared" si="2"/>
        <v>44671</v>
      </c>
      <c r="K83" s="38">
        <f t="shared" si="3"/>
        <v>44701</v>
      </c>
      <c r="L83" s="39">
        <f t="shared" si="1"/>
        <v>30.351101615684566</v>
      </c>
      <c r="M83" s="40">
        <f t="shared" si="8"/>
        <v>607.02203231369128</v>
      </c>
      <c r="N83" s="40">
        <f t="shared" si="4"/>
        <v>5.5857934537701395</v>
      </c>
      <c r="O83" s="40">
        <f t="shared" si="5"/>
        <v>24.765308161914426</v>
      </c>
      <c r="P83" s="40">
        <f t="shared" si="6"/>
        <v>582.25672415177689</v>
      </c>
    </row>
    <row r="84" spans="1:16" ht="12.75" customHeight="1" x14ac:dyDescent="0.2">
      <c r="A84" s="2"/>
      <c r="B84" s="2"/>
      <c r="C84" s="2"/>
      <c r="D84" s="3"/>
      <c r="E84" s="2"/>
      <c r="F84" s="2"/>
      <c r="G84" s="4"/>
      <c r="H84" s="36">
        <f t="shared" si="0"/>
        <v>4.75</v>
      </c>
      <c r="I84" s="37">
        <f t="shared" si="7"/>
        <v>57</v>
      </c>
      <c r="J84" s="38">
        <f t="shared" si="2"/>
        <v>44701</v>
      </c>
      <c r="K84" s="38">
        <f t="shared" si="3"/>
        <v>44732</v>
      </c>
      <c r="L84" s="39">
        <f t="shared" si="1"/>
        <v>29.112836207588845</v>
      </c>
      <c r="M84" s="40">
        <f t="shared" si="8"/>
        <v>582.25672415177689</v>
      </c>
      <c r="N84" s="40">
        <f t="shared" si="4"/>
        <v>5.3579040381518039</v>
      </c>
      <c r="O84" s="40">
        <f t="shared" si="5"/>
        <v>23.754932169437041</v>
      </c>
      <c r="P84" s="40">
        <f t="shared" si="6"/>
        <v>558.50179198233991</v>
      </c>
    </row>
    <row r="85" spans="1:16" ht="12.75" customHeight="1" x14ac:dyDescent="0.2">
      <c r="A85" s="2"/>
      <c r="B85" s="2"/>
      <c r="C85" s="2"/>
      <c r="D85" s="3"/>
      <c r="E85" s="2"/>
      <c r="F85" s="2"/>
      <c r="G85" s="4"/>
      <c r="H85" s="36">
        <f t="shared" si="0"/>
        <v>4.833333333333333</v>
      </c>
      <c r="I85" s="37">
        <f t="shared" si="7"/>
        <v>58</v>
      </c>
      <c r="J85" s="38">
        <f t="shared" si="2"/>
        <v>44732</v>
      </c>
      <c r="K85" s="38">
        <f t="shared" si="3"/>
        <v>44762</v>
      </c>
      <c r="L85" s="39">
        <f t="shared" si="1"/>
        <v>27.925089599116998</v>
      </c>
      <c r="M85" s="40">
        <f t="shared" si="8"/>
        <v>558.50179198233991</v>
      </c>
      <c r="N85" s="40">
        <f t="shared" si="4"/>
        <v>5.1393120636545353</v>
      </c>
      <c r="O85" s="40">
        <f t="shared" si="5"/>
        <v>22.785777535462461</v>
      </c>
      <c r="P85" s="40">
        <f t="shared" si="6"/>
        <v>535.71601444687747</v>
      </c>
    </row>
    <row r="86" spans="1:16" ht="12.75" customHeight="1" x14ac:dyDescent="0.2">
      <c r="A86" s="2"/>
      <c r="B86" s="2"/>
      <c r="C86" s="2"/>
      <c r="D86" s="3"/>
      <c r="E86" s="2"/>
      <c r="F86" s="2"/>
      <c r="G86" s="4"/>
      <c r="H86" s="36">
        <f t="shared" si="0"/>
        <v>4.916666666666667</v>
      </c>
      <c r="I86" s="37">
        <f t="shared" si="7"/>
        <v>59</v>
      </c>
      <c r="J86" s="38">
        <f t="shared" si="2"/>
        <v>44762</v>
      </c>
      <c r="K86" s="38">
        <f t="shared" si="3"/>
        <v>44793</v>
      </c>
      <c r="L86" s="39">
        <f t="shared" si="1"/>
        <v>26.785800722343875</v>
      </c>
      <c r="M86" s="40">
        <f t="shared" si="8"/>
        <v>535.71601444687747</v>
      </c>
      <c r="N86" s="40">
        <f t="shared" si="4"/>
        <v>4.9296382129187908</v>
      </c>
      <c r="O86" s="40">
        <f t="shared" si="5"/>
        <v>21.856162509425083</v>
      </c>
      <c r="P86" s="40">
        <f t="shared" si="6"/>
        <v>513.85985193745239</v>
      </c>
    </row>
    <row r="87" spans="1:16" ht="12.75" customHeight="1" x14ac:dyDescent="0.2">
      <c r="A87" s="2"/>
      <c r="B87" s="2"/>
      <c r="C87" s="2"/>
      <c r="D87" s="3"/>
      <c r="E87" s="2"/>
      <c r="F87" s="2"/>
      <c r="G87" s="4"/>
      <c r="H87" s="36">
        <f t="shared" si="0"/>
        <v>5</v>
      </c>
      <c r="I87" s="37">
        <f t="shared" si="7"/>
        <v>60</v>
      </c>
      <c r="J87" s="38">
        <f t="shared" si="2"/>
        <v>44793</v>
      </c>
      <c r="K87" s="38">
        <f t="shared" si="3"/>
        <v>44824</v>
      </c>
      <c r="L87" s="39">
        <f t="shared" si="1"/>
        <v>25.692992596872621</v>
      </c>
      <c r="M87" s="40">
        <f>IF(I87&lt;&gt;"",P86,"")</f>
        <v>513.85985193745239</v>
      </c>
      <c r="N87" s="40">
        <f t="shared" si="4"/>
        <v>4.7285186439892177</v>
      </c>
      <c r="O87" s="40">
        <f t="shared" si="5"/>
        <v>20.964473952883402</v>
      </c>
      <c r="P87" s="40">
        <f t="shared" si="6"/>
        <v>492.895377984569</v>
      </c>
    </row>
    <row r="88" spans="1:16" ht="12.75" customHeight="1" x14ac:dyDescent="0.2">
      <c r="A88" s="2"/>
      <c r="B88" s="2"/>
      <c r="C88" s="2"/>
      <c r="D88" s="3"/>
      <c r="E88" s="2"/>
      <c r="F88" s="2"/>
      <c r="G88" s="4"/>
      <c r="H88" s="36">
        <f t="shared" si="0"/>
        <v>5.083333333333333</v>
      </c>
      <c r="I88" s="37">
        <f t="shared" si="7"/>
        <v>61</v>
      </c>
      <c r="J88" s="38">
        <f t="shared" si="2"/>
        <v>44824</v>
      </c>
      <c r="K88" s="33">
        <f t="shared" si="3"/>
        <v>44854</v>
      </c>
      <c r="L88" s="39">
        <f t="shared" si="1"/>
        <v>25</v>
      </c>
      <c r="M88" s="40">
        <f t="shared" ref="M88:M151" si="9">IF(I88&lt;&gt;"",P87,"")</f>
        <v>492.895377984569</v>
      </c>
      <c r="N88" s="40">
        <f t="shared" si="4"/>
        <v>4.5356043589485147</v>
      </c>
      <c r="O88" s="40">
        <f t="shared" si="5"/>
        <v>20.464395641051485</v>
      </c>
      <c r="P88" s="40">
        <f t="shared" si="6"/>
        <v>472.43098234351748</v>
      </c>
    </row>
    <row r="89" spans="1:16" ht="12.75" customHeight="1" x14ac:dyDescent="0.2">
      <c r="H89" s="52">
        <f t="shared" si="0"/>
        <v>5.166666666666667</v>
      </c>
      <c r="I89" s="37">
        <f t="shared" si="7"/>
        <v>62</v>
      </c>
      <c r="J89" s="38">
        <f t="shared" si="2"/>
        <v>44854</v>
      </c>
      <c r="K89" s="53">
        <f t="shared" si="3"/>
        <v>44885</v>
      </c>
      <c r="L89" s="39">
        <f t="shared" si="1"/>
        <v>25</v>
      </c>
      <c r="M89" s="40">
        <f t="shared" si="9"/>
        <v>472.43098234351748</v>
      </c>
      <c r="N89" s="40">
        <f t="shared" si="4"/>
        <v>4.3472917753484586</v>
      </c>
      <c r="O89" s="40">
        <f t="shared" si="5"/>
        <v>20.652708224651541</v>
      </c>
      <c r="P89" s="40">
        <f t="shared" si="6"/>
        <v>451.77827411886597</v>
      </c>
    </row>
    <row r="90" spans="1:16" ht="12.75" customHeight="1" x14ac:dyDescent="0.2">
      <c r="H90" s="52">
        <f t="shared" si="0"/>
        <v>5.25</v>
      </c>
      <c r="I90" s="37">
        <f t="shared" si="7"/>
        <v>63</v>
      </c>
      <c r="J90" s="38">
        <f t="shared" si="2"/>
        <v>44885</v>
      </c>
      <c r="K90" s="53">
        <f t="shared" si="3"/>
        <v>44915</v>
      </c>
      <c r="L90" s="39">
        <f t="shared" si="1"/>
        <v>25</v>
      </c>
      <c r="M90" s="40">
        <f t="shared" si="9"/>
        <v>451.77827411886597</v>
      </c>
      <c r="N90" s="40">
        <f t="shared" si="4"/>
        <v>4.1572463465784733</v>
      </c>
      <c r="O90" s="40">
        <f t="shared" si="5"/>
        <v>20.842753653421525</v>
      </c>
      <c r="P90" s="40">
        <f t="shared" si="6"/>
        <v>430.93552046544443</v>
      </c>
    </row>
    <row r="91" spans="1:16" ht="12.75" customHeight="1" x14ac:dyDescent="0.2">
      <c r="H91" s="52">
        <f t="shared" si="0"/>
        <v>5.333333333333333</v>
      </c>
      <c r="I91" s="37">
        <f t="shared" si="7"/>
        <v>64</v>
      </c>
      <c r="J91" s="38">
        <f t="shared" si="2"/>
        <v>44915</v>
      </c>
      <c r="K91" s="53">
        <f t="shared" si="3"/>
        <v>44946</v>
      </c>
      <c r="L91" s="39">
        <f t="shared" si="1"/>
        <v>25</v>
      </c>
      <c r="M91" s="40">
        <f t="shared" si="9"/>
        <v>430.93552046544443</v>
      </c>
      <c r="N91" s="40">
        <f t="shared" si="4"/>
        <v>3.965452127063783</v>
      </c>
      <c r="O91" s="40">
        <f t="shared" si="5"/>
        <v>21.034547872936216</v>
      </c>
      <c r="P91" s="40">
        <f t="shared" si="6"/>
        <v>409.9009725925082</v>
      </c>
    </row>
    <row r="92" spans="1:16" ht="12.75" customHeight="1" x14ac:dyDescent="0.2">
      <c r="H92" s="52">
        <f t="shared" ref="H92:H155" si="10">I92/12</f>
        <v>5.416666666666667</v>
      </c>
      <c r="I92" s="37">
        <f t="shared" si="7"/>
        <v>65</v>
      </c>
      <c r="J92" s="38">
        <f t="shared" si="2"/>
        <v>44946</v>
      </c>
      <c r="K92" s="53">
        <f t="shared" si="3"/>
        <v>44977</v>
      </c>
      <c r="L92" s="39">
        <f t="shared" ref="L92:L155" si="11">IF(M92&lt;=L91,M92+N92,IF($L$10="Montant",VLOOKUP(M92,$L$13:$M$21,2),IF($L$10="Pourcentage du solde",IF(M92*$P$12&lt;=$P$13,$P$13,M92*$P$12),IF(M92&lt;=$P$18*$P$17,M92+N92,$P$17*$P$18))))</f>
        <v>25</v>
      </c>
      <c r="M92" s="40">
        <f t="shared" si="9"/>
        <v>409.9009725925082</v>
      </c>
      <c r="N92" s="40">
        <f t="shared" si="4"/>
        <v>3.7718930244990445</v>
      </c>
      <c r="O92" s="40">
        <f t="shared" si="5"/>
        <v>21.228106975500957</v>
      </c>
      <c r="P92" s="40">
        <f t="shared" si="6"/>
        <v>388.67286561700723</v>
      </c>
    </row>
    <row r="93" spans="1:16" ht="12.75" customHeight="1" x14ac:dyDescent="0.2">
      <c r="H93" s="52">
        <f t="shared" si="10"/>
        <v>5.5</v>
      </c>
      <c r="I93" s="37">
        <f t="shared" si="7"/>
        <v>66</v>
      </c>
      <c r="J93" s="38">
        <f t="shared" ref="J93:J156" si="12">IF(I93="","",EDATE($J$28,I92))</f>
        <v>44977</v>
      </c>
      <c r="K93" s="53">
        <f t="shared" ref="K93:K156" si="13">IF(J94="",0,J94)</f>
        <v>45005</v>
      </c>
      <c r="L93" s="39">
        <f t="shared" si="11"/>
        <v>25</v>
      </c>
      <c r="M93" s="40">
        <f t="shared" si="9"/>
        <v>388.67286561700723</v>
      </c>
      <c r="N93" s="40">
        <f t="shared" ref="N93:N156" si="14">IF(I93&lt;&gt;"",$N$24*M93,"")</f>
        <v>3.5765527984981387</v>
      </c>
      <c r="O93" s="40">
        <f t="shared" ref="O93:O156" si="15">IF(I93&lt;&gt;"",L93-N93,"")</f>
        <v>21.423447201501862</v>
      </c>
      <c r="P93" s="40">
        <f t="shared" ref="P93:P156" si="16">IF(I93&lt;&gt;"",M93-O93,"")</f>
        <v>367.24941841550537</v>
      </c>
    </row>
    <row r="94" spans="1:16" ht="12.75" customHeight="1" x14ac:dyDescent="0.2">
      <c r="H94" s="52">
        <f t="shared" si="10"/>
        <v>5.583333333333333</v>
      </c>
      <c r="I94" s="37">
        <f t="shared" ref="I94:I157" si="17">I93+1</f>
        <v>67</v>
      </c>
      <c r="J94" s="38">
        <f t="shared" si="12"/>
        <v>45005</v>
      </c>
      <c r="K94" s="53">
        <f t="shared" si="13"/>
        <v>45036</v>
      </c>
      <c r="L94" s="39">
        <f t="shared" si="11"/>
        <v>25</v>
      </c>
      <c r="M94" s="40">
        <f t="shared" si="9"/>
        <v>367.24941841550537</v>
      </c>
      <c r="N94" s="40">
        <f t="shared" si="14"/>
        <v>3.3794150592315368</v>
      </c>
      <c r="O94" s="40">
        <f t="shared" si="15"/>
        <v>21.620584940768463</v>
      </c>
      <c r="P94" s="40">
        <f t="shared" si="16"/>
        <v>345.62883347473689</v>
      </c>
    </row>
    <row r="95" spans="1:16" ht="12.75" customHeight="1" x14ac:dyDescent="0.2">
      <c r="H95" s="52">
        <f t="shared" si="10"/>
        <v>5.666666666666667</v>
      </c>
      <c r="I95" s="37">
        <f t="shared" si="17"/>
        <v>68</v>
      </c>
      <c r="J95" s="38">
        <f t="shared" si="12"/>
        <v>45036</v>
      </c>
      <c r="K95" s="53">
        <f t="shared" si="13"/>
        <v>45066</v>
      </c>
      <c r="L95" s="39">
        <f t="shared" si="11"/>
        <v>25</v>
      </c>
      <c r="M95" s="40">
        <f t="shared" si="9"/>
        <v>345.62883347473689</v>
      </c>
      <c r="N95" s="40">
        <f t="shared" si="14"/>
        <v>3.1804632660511265</v>
      </c>
      <c r="O95" s="40">
        <f t="shared" si="15"/>
        <v>21.819536733948873</v>
      </c>
      <c r="P95" s="40">
        <f t="shared" si="16"/>
        <v>323.809296740788</v>
      </c>
    </row>
    <row r="96" spans="1:16" ht="12.75" customHeight="1" x14ac:dyDescent="0.2">
      <c r="H96" s="52">
        <f t="shared" si="10"/>
        <v>5.75</v>
      </c>
      <c r="I96" s="37">
        <f t="shared" si="17"/>
        <v>69</v>
      </c>
      <c r="J96" s="38">
        <f t="shared" si="12"/>
        <v>45066</v>
      </c>
      <c r="K96" s="53">
        <f t="shared" si="13"/>
        <v>45097</v>
      </c>
      <c r="L96" s="39">
        <f t="shared" si="11"/>
        <v>25</v>
      </c>
      <c r="M96" s="40">
        <f t="shared" si="9"/>
        <v>323.809296740788</v>
      </c>
      <c r="N96" s="40">
        <f t="shared" si="14"/>
        <v>2.9796807261023868</v>
      </c>
      <c r="O96" s="40">
        <f t="shared" si="15"/>
        <v>22.020319273897613</v>
      </c>
      <c r="P96" s="40">
        <f t="shared" si="16"/>
        <v>301.7889774668904</v>
      </c>
    </row>
    <row r="97" spans="8:16" ht="12.75" customHeight="1" x14ac:dyDescent="0.2">
      <c r="H97" s="52">
        <f t="shared" si="10"/>
        <v>5.833333333333333</v>
      </c>
      <c r="I97" s="37">
        <f t="shared" si="17"/>
        <v>70</v>
      </c>
      <c r="J97" s="38">
        <f t="shared" si="12"/>
        <v>45097</v>
      </c>
      <c r="K97" s="53">
        <f t="shared" si="13"/>
        <v>45127</v>
      </c>
      <c r="L97" s="39">
        <f t="shared" si="11"/>
        <v>25</v>
      </c>
      <c r="M97" s="40">
        <f t="shared" si="9"/>
        <v>301.7889774668904</v>
      </c>
      <c r="N97" s="40">
        <f t="shared" si="14"/>
        <v>2.7770505929237901</v>
      </c>
      <c r="O97" s="40">
        <f t="shared" si="15"/>
        <v>22.222949407076211</v>
      </c>
      <c r="P97" s="40">
        <f t="shared" si="16"/>
        <v>279.56602805981419</v>
      </c>
    </row>
    <row r="98" spans="8:16" ht="12.75" customHeight="1" x14ac:dyDescent="0.2">
      <c r="H98" s="52">
        <f t="shared" si="10"/>
        <v>5.916666666666667</v>
      </c>
      <c r="I98" s="37">
        <f t="shared" si="17"/>
        <v>71</v>
      </c>
      <c r="J98" s="38">
        <f t="shared" si="12"/>
        <v>45127</v>
      </c>
      <c r="K98" s="53">
        <f t="shared" si="13"/>
        <v>45158</v>
      </c>
      <c r="L98" s="39">
        <f t="shared" si="11"/>
        <v>25</v>
      </c>
      <c r="M98" s="40">
        <f t="shared" si="9"/>
        <v>279.56602805981419</v>
      </c>
      <c r="N98" s="40">
        <f t="shared" si="14"/>
        <v>2.5725558650333156</v>
      </c>
      <c r="O98" s="40">
        <f t="shared" si="15"/>
        <v>22.427444134966684</v>
      </c>
      <c r="P98" s="40">
        <f t="shared" si="16"/>
        <v>257.13858392484752</v>
      </c>
    </row>
    <row r="99" spans="8:16" ht="12.75" customHeight="1" x14ac:dyDescent="0.2">
      <c r="H99" s="52">
        <f t="shared" si="10"/>
        <v>6</v>
      </c>
      <c r="I99" s="37">
        <f t="shared" si="17"/>
        <v>72</v>
      </c>
      <c r="J99" s="38">
        <f t="shared" si="12"/>
        <v>45158</v>
      </c>
      <c r="K99" s="53">
        <f t="shared" si="13"/>
        <v>45189</v>
      </c>
      <c r="L99" s="39">
        <f t="shared" si="11"/>
        <v>25</v>
      </c>
      <c r="M99" s="40">
        <f t="shared" si="9"/>
        <v>257.13858392484752</v>
      </c>
      <c r="N99" s="40">
        <f t="shared" si="14"/>
        <v>2.3661793845019568</v>
      </c>
      <c r="O99" s="40">
        <f t="shared" si="15"/>
        <v>22.633820615498042</v>
      </c>
      <c r="P99" s="40">
        <f t="shared" si="16"/>
        <v>234.50476330934947</v>
      </c>
    </row>
    <row r="100" spans="8:16" ht="12.75" customHeight="1" x14ac:dyDescent="0.2">
      <c r="H100" s="52">
        <f t="shared" si="10"/>
        <v>6.083333333333333</v>
      </c>
      <c r="I100" s="37">
        <f t="shared" si="17"/>
        <v>73</v>
      </c>
      <c r="J100" s="38">
        <f t="shared" si="12"/>
        <v>45189</v>
      </c>
      <c r="K100" s="53">
        <f t="shared" si="13"/>
        <v>45219</v>
      </c>
      <c r="L100" s="39">
        <f t="shared" si="11"/>
        <v>25</v>
      </c>
      <c r="M100" s="40">
        <f t="shared" si="9"/>
        <v>234.50476330934947</v>
      </c>
      <c r="N100" s="40">
        <f t="shared" si="14"/>
        <v>2.1579038355141034</v>
      </c>
      <c r="O100" s="40">
        <f t="shared" si="15"/>
        <v>22.842096164485895</v>
      </c>
      <c r="P100" s="40">
        <f t="shared" si="16"/>
        <v>211.66266714486358</v>
      </c>
    </row>
    <row r="101" spans="8:16" ht="12.75" customHeight="1" x14ac:dyDescent="0.2">
      <c r="H101" s="52">
        <f t="shared" si="10"/>
        <v>6.166666666666667</v>
      </c>
      <c r="I101" s="37">
        <f t="shared" si="17"/>
        <v>74</v>
      </c>
      <c r="J101" s="38">
        <f t="shared" si="12"/>
        <v>45219</v>
      </c>
      <c r="K101" s="53">
        <f t="shared" si="13"/>
        <v>45250</v>
      </c>
      <c r="L101" s="39">
        <f t="shared" si="11"/>
        <v>25</v>
      </c>
      <c r="M101" s="40">
        <f t="shared" si="9"/>
        <v>211.66266714486358</v>
      </c>
      <c r="N101" s="40">
        <f t="shared" si="14"/>
        <v>1.9477117429146735</v>
      </c>
      <c r="O101" s="40">
        <f t="shared" si="15"/>
        <v>23.052288257085326</v>
      </c>
      <c r="P101" s="40">
        <f t="shared" si="16"/>
        <v>188.61037888777824</v>
      </c>
    </row>
    <row r="102" spans="8:16" ht="12.75" customHeight="1" x14ac:dyDescent="0.2">
      <c r="H102" s="52">
        <f t="shared" si="10"/>
        <v>6.25</v>
      </c>
      <c r="I102" s="37">
        <f t="shared" si="17"/>
        <v>75</v>
      </c>
      <c r="J102" s="38">
        <f t="shared" si="12"/>
        <v>45250</v>
      </c>
      <c r="K102" s="53">
        <f t="shared" si="13"/>
        <v>45280</v>
      </c>
      <c r="L102" s="39">
        <f t="shared" si="11"/>
        <v>25</v>
      </c>
      <c r="M102" s="40">
        <f t="shared" si="9"/>
        <v>188.61037888777824</v>
      </c>
      <c r="N102" s="40">
        <f t="shared" si="14"/>
        <v>1.7355854707428797</v>
      </c>
      <c r="O102" s="40">
        <f t="shared" si="15"/>
        <v>23.26441452925712</v>
      </c>
      <c r="P102" s="40">
        <f t="shared" si="16"/>
        <v>165.34596435852112</v>
      </c>
    </row>
    <row r="103" spans="8:16" ht="12.75" customHeight="1" x14ac:dyDescent="0.2">
      <c r="H103" s="52">
        <f t="shared" si="10"/>
        <v>6.333333333333333</v>
      </c>
      <c r="I103" s="37">
        <f t="shared" si="17"/>
        <v>76</v>
      </c>
      <c r="J103" s="38">
        <f t="shared" si="12"/>
        <v>45280</v>
      </c>
      <c r="K103" s="53">
        <f t="shared" si="13"/>
        <v>45311</v>
      </c>
      <c r="L103" s="39">
        <f t="shared" si="11"/>
        <v>25</v>
      </c>
      <c r="M103" s="40">
        <f t="shared" si="9"/>
        <v>165.34596435852112</v>
      </c>
      <c r="N103" s="40">
        <f t="shared" si="14"/>
        <v>1.5215072207524991</v>
      </c>
      <c r="O103" s="40">
        <f t="shared" si="15"/>
        <v>23.4784927792475</v>
      </c>
      <c r="P103" s="40">
        <f t="shared" si="16"/>
        <v>141.86747157927363</v>
      </c>
    </row>
    <row r="104" spans="8:16" ht="12.75" customHeight="1" x14ac:dyDescent="0.2">
      <c r="H104" s="52">
        <f t="shared" si="10"/>
        <v>6.416666666666667</v>
      </c>
      <c r="I104" s="37">
        <f t="shared" si="17"/>
        <v>77</v>
      </c>
      <c r="J104" s="38">
        <f t="shared" si="12"/>
        <v>45311</v>
      </c>
      <c r="K104" s="53">
        <f t="shared" si="13"/>
        <v>45342</v>
      </c>
      <c r="L104" s="39">
        <f t="shared" si="11"/>
        <v>25</v>
      </c>
      <c r="M104" s="40">
        <f t="shared" si="9"/>
        <v>141.86747157927363</v>
      </c>
      <c r="N104" s="40">
        <f t="shared" si="14"/>
        <v>1.3054590309185299</v>
      </c>
      <c r="O104" s="40">
        <f t="shared" si="15"/>
        <v>23.694540969081469</v>
      </c>
      <c r="P104" s="40">
        <f t="shared" si="16"/>
        <v>118.17293061019215</v>
      </c>
    </row>
    <row r="105" spans="8:16" ht="12.75" customHeight="1" x14ac:dyDescent="0.2">
      <c r="H105" s="52">
        <f t="shared" si="10"/>
        <v>6.5</v>
      </c>
      <c r="I105" s="37">
        <f t="shared" si="17"/>
        <v>78</v>
      </c>
      <c r="J105" s="38">
        <f t="shared" si="12"/>
        <v>45342</v>
      </c>
      <c r="K105" s="53">
        <f t="shared" si="13"/>
        <v>45371</v>
      </c>
      <c r="L105" s="39">
        <f t="shared" si="11"/>
        <v>25</v>
      </c>
      <c r="M105" s="40">
        <f t="shared" si="9"/>
        <v>118.17293061019215</v>
      </c>
      <c r="N105" s="40">
        <f t="shared" si="14"/>
        <v>1.0874227739301054</v>
      </c>
      <c r="O105" s="40">
        <f t="shared" si="15"/>
        <v>23.912577226069896</v>
      </c>
      <c r="P105" s="40">
        <f t="shared" si="16"/>
        <v>94.260353384122254</v>
      </c>
    </row>
    <row r="106" spans="8:16" ht="12.75" customHeight="1" x14ac:dyDescent="0.2">
      <c r="H106" s="52">
        <f t="shared" si="10"/>
        <v>6.583333333333333</v>
      </c>
      <c r="I106" s="37">
        <f t="shared" si="17"/>
        <v>79</v>
      </c>
      <c r="J106" s="38">
        <f t="shared" si="12"/>
        <v>45371</v>
      </c>
      <c r="K106" s="53">
        <f t="shared" si="13"/>
        <v>45402</v>
      </c>
      <c r="L106" s="39">
        <f t="shared" si="11"/>
        <v>25</v>
      </c>
      <c r="M106" s="40">
        <f t="shared" si="9"/>
        <v>94.260353384122254</v>
      </c>
      <c r="N106" s="40">
        <f t="shared" si="14"/>
        <v>0.86738015566954008</v>
      </c>
      <c r="O106" s="40">
        <f t="shared" si="15"/>
        <v>24.13261984433046</v>
      </c>
      <c r="P106" s="40">
        <f t="shared" si="16"/>
        <v>70.127733539791791</v>
      </c>
    </row>
    <row r="107" spans="8:16" ht="12.75" customHeight="1" x14ac:dyDescent="0.2">
      <c r="H107" s="52">
        <f t="shared" si="10"/>
        <v>6.666666666666667</v>
      </c>
      <c r="I107" s="37">
        <f t="shared" si="17"/>
        <v>80</v>
      </c>
      <c r="J107" s="38">
        <f t="shared" si="12"/>
        <v>45402</v>
      </c>
      <c r="K107" s="53">
        <f t="shared" si="13"/>
        <v>45432</v>
      </c>
      <c r="L107" s="39">
        <f t="shared" si="11"/>
        <v>25</v>
      </c>
      <c r="M107" s="40">
        <f t="shared" si="9"/>
        <v>70.127733539791791</v>
      </c>
      <c r="N107" s="40">
        <f t="shared" si="14"/>
        <v>0.64531271367737886</v>
      </c>
      <c r="O107" s="40">
        <f t="shared" si="15"/>
        <v>24.354687286322623</v>
      </c>
      <c r="P107" s="40">
        <f t="shared" si="16"/>
        <v>45.773046253469168</v>
      </c>
    </row>
    <row r="108" spans="8:16" ht="12.75" customHeight="1" x14ac:dyDescent="0.2">
      <c r="H108" s="52">
        <f t="shared" si="10"/>
        <v>6.75</v>
      </c>
      <c r="I108" s="37">
        <f t="shared" si="17"/>
        <v>81</v>
      </c>
      <c r="J108" s="38">
        <f t="shared" si="12"/>
        <v>45432</v>
      </c>
      <c r="K108" s="53">
        <f t="shared" si="13"/>
        <v>45463</v>
      </c>
      <c r="L108" s="39">
        <f t="shared" si="11"/>
        <v>25</v>
      </c>
      <c r="M108" s="40">
        <f t="shared" si="9"/>
        <v>45.773046253469168</v>
      </c>
      <c r="N108" s="40">
        <f t="shared" si="14"/>
        <v>0.4212018156033232</v>
      </c>
      <c r="O108" s="40">
        <f t="shared" si="15"/>
        <v>24.578798184396678</v>
      </c>
      <c r="P108" s="40">
        <f t="shared" si="16"/>
        <v>21.19424806907249</v>
      </c>
    </row>
    <row r="109" spans="8:16" ht="12.75" customHeight="1" x14ac:dyDescent="0.2">
      <c r="H109" s="52">
        <f t="shared" si="10"/>
        <v>6.833333333333333</v>
      </c>
      <c r="I109" s="37">
        <f t="shared" si="17"/>
        <v>82</v>
      </c>
      <c r="J109" s="38">
        <f t="shared" si="12"/>
        <v>45463</v>
      </c>
      <c r="K109" s="53">
        <f t="shared" si="13"/>
        <v>45493</v>
      </c>
      <c r="L109" s="39">
        <f t="shared" si="11"/>
        <v>21.389276726715391</v>
      </c>
      <c r="M109" s="40">
        <f t="shared" si="9"/>
        <v>21.19424806907249</v>
      </c>
      <c r="N109" s="40">
        <f t="shared" si="14"/>
        <v>0.19502865764290206</v>
      </c>
      <c r="O109" s="40">
        <f t="shared" si="15"/>
        <v>21.19424806907249</v>
      </c>
      <c r="P109" s="40">
        <f t="shared" si="16"/>
        <v>0</v>
      </c>
    </row>
    <row r="110" spans="8:16" ht="12.75" customHeight="1" x14ac:dyDescent="0.2">
      <c r="H110" s="52">
        <f t="shared" si="10"/>
        <v>6.916666666666667</v>
      </c>
      <c r="I110" s="37">
        <f t="shared" si="17"/>
        <v>83</v>
      </c>
      <c r="J110" s="38">
        <f t="shared" si="12"/>
        <v>45493</v>
      </c>
      <c r="K110" s="53">
        <f t="shared" si="13"/>
        <v>45524</v>
      </c>
      <c r="L110" s="39">
        <f t="shared" si="11"/>
        <v>0</v>
      </c>
      <c r="M110" s="40">
        <f t="shared" si="9"/>
        <v>0</v>
      </c>
      <c r="N110" s="40">
        <f t="shared" si="14"/>
        <v>0</v>
      </c>
      <c r="O110" s="40">
        <f t="shared" si="15"/>
        <v>0</v>
      </c>
      <c r="P110" s="40">
        <f t="shared" si="16"/>
        <v>0</v>
      </c>
    </row>
    <row r="111" spans="8:16" ht="12.75" customHeight="1" x14ac:dyDescent="0.2">
      <c r="H111" s="52">
        <f t="shared" si="10"/>
        <v>7</v>
      </c>
      <c r="I111" s="37">
        <f t="shared" si="17"/>
        <v>84</v>
      </c>
      <c r="J111" s="38">
        <f t="shared" si="12"/>
        <v>45524</v>
      </c>
      <c r="K111" s="53">
        <f t="shared" si="13"/>
        <v>45555</v>
      </c>
      <c r="L111" s="39">
        <f t="shared" si="11"/>
        <v>0</v>
      </c>
      <c r="M111" s="40">
        <f t="shared" si="9"/>
        <v>0</v>
      </c>
      <c r="N111" s="40">
        <f t="shared" si="14"/>
        <v>0</v>
      </c>
      <c r="O111" s="40">
        <f t="shared" si="15"/>
        <v>0</v>
      </c>
      <c r="P111" s="40">
        <f t="shared" si="16"/>
        <v>0</v>
      </c>
    </row>
    <row r="112" spans="8:16" ht="12.75" customHeight="1" x14ac:dyDescent="0.2">
      <c r="H112" s="52">
        <f t="shared" si="10"/>
        <v>7.083333333333333</v>
      </c>
      <c r="I112" s="37">
        <f t="shared" si="17"/>
        <v>85</v>
      </c>
      <c r="J112" s="38">
        <f t="shared" si="12"/>
        <v>45555</v>
      </c>
      <c r="K112" s="53">
        <f t="shared" si="13"/>
        <v>45585</v>
      </c>
      <c r="L112" s="39">
        <f t="shared" si="11"/>
        <v>0</v>
      </c>
      <c r="M112" s="40">
        <f t="shared" si="9"/>
        <v>0</v>
      </c>
      <c r="N112" s="40">
        <f t="shared" si="14"/>
        <v>0</v>
      </c>
      <c r="O112" s="40">
        <f t="shared" si="15"/>
        <v>0</v>
      </c>
      <c r="P112" s="40">
        <f t="shared" si="16"/>
        <v>0</v>
      </c>
    </row>
    <row r="113" spans="8:16" ht="12.75" customHeight="1" x14ac:dyDescent="0.2">
      <c r="H113" s="52">
        <f t="shared" si="10"/>
        <v>7.166666666666667</v>
      </c>
      <c r="I113" s="37">
        <f t="shared" si="17"/>
        <v>86</v>
      </c>
      <c r="J113" s="38">
        <f t="shared" si="12"/>
        <v>45585</v>
      </c>
      <c r="K113" s="53">
        <f t="shared" si="13"/>
        <v>45616</v>
      </c>
      <c r="L113" s="39">
        <f t="shared" si="11"/>
        <v>0</v>
      </c>
      <c r="M113" s="40">
        <f t="shared" si="9"/>
        <v>0</v>
      </c>
      <c r="N113" s="40">
        <f t="shared" si="14"/>
        <v>0</v>
      </c>
      <c r="O113" s="40">
        <f t="shared" si="15"/>
        <v>0</v>
      </c>
      <c r="P113" s="40">
        <f t="shared" si="16"/>
        <v>0</v>
      </c>
    </row>
    <row r="114" spans="8:16" ht="12.75" customHeight="1" x14ac:dyDescent="0.2">
      <c r="H114" s="52">
        <f t="shared" si="10"/>
        <v>7.25</v>
      </c>
      <c r="I114" s="37">
        <f t="shared" si="17"/>
        <v>87</v>
      </c>
      <c r="J114" s="38">
        <f t="shared" si="12"/>
        <v>45616</v>
      </c>
      <c r="K114" s="53">
        <f t="shared" si="13"/>
        <v>45646</v>
      </c>
      <c r="L114" s="39">
        <f t="shared" si="11"/>
        <v>0</v>
      </c>
      <c r="M114" s="40">
        <f t="shared" si="9"/>
        <v>0</v>
      </c>
      <c r="N114" s="40">
        <f t="shared" si="14"/>
        <v>0</v>
      </c>
      <c r="O114" s="40">
        <f t="shared" si="15"/>
        <v>0</v>
      </c>
      <c r="P114" s="40">
        <f t="shared" si="16"/>
        <v>0</v>
      </c>
    </row>
    <row r="115" spans="8:16" ht="12.75" customHeight="1" x14ac:dyDescent="0.2">
      <c r="H115" s="52">
        <f t="shared" si="10"/>
        <v>7.333333333333333</v>
      </c>
      <c r="I115" s="37">
        <f t="shared" si="17"/>
        <v>88</v>
      </c>
      <c r="J115" s="38">
        <f t="shared" si="12"/>
        <v>45646</v>
      </c>
      <c r="K115" s="53">
        <f t="shared" si="13"/>
        <v>45677</v>
      </c>
      <c r="L115" s="39">
        <f t="shared" si="11"/>
        <v>0</v>
      </c>
      <c r="M115" s="40">
        <f t="shared" si="9"/>
        <v>0</v>
      </c>
      <c r="N115" s="40">
        <f t="shared" si="14"/>
        <v>0</v>
      </c>
      <c r="O115" s="40">
        <f t="shared" si="15"/>
        <v>0</v>
      </c>
      <c r="P115" s="40">
        <f t="shared" si="16"/>
        <v>0</v>
      </c>
    </row>
    <row r="116" spans="8:16" ht="12.75" customHeight="1" x14ac:dyDescent="0.2">
      <c r="H116" s="52">
        <f t="shared" si="10"/>
        <v>7.416666666666667</v>
      </c>
      <c r="I116" s="37">
        <f t="shared" si="17"/>
        <v>89</v>
      </c>
      <c r="J116" s="38">
        <f t="shared" si="12"/>
        <v>45677</v>
      </c>
      <c r="K116" s="53">
        <f t="shared" si="13"/>
        <v>45708</v>
      </c>
      <c r="L116" s="39">
        <f t="shared" si="11"/>
        <v>0</v>
      </c>
      <c r="M116" s="40">
        <f t="shared" si="9"/>
        <v>0</v>
      </c>
      <c r="N116" s="40">
        <f t="shared" si="14"/>
        <v>0</v>
      </c>
      <c r="O116" s="40">
        <f t="shared" si="15"/>
        <v>0</v>
      </c>
      <c r="P116" s="40">
        <f t="shared" si="16"/>
        <v>0</v>
      </c>
    </row>
    <row r="117" spans="8:16" ht="12.75" customHeight="1" x14ac:dyDescent="0.2">
      <c r="H117" s="52">
        <f t="shared" si="10"/>
        <v>7.5</v>
      </c>
      <c r="I117" s="37">
        <f t="shared" si="17"/>
        <v>90</v>
      </c>
      <c r="J117" s="38">
        <f t="shared" si="12"/>
        <v>45708</v>
      </c>
      <c r="K117" s="53">
        <f t="shared" si="13"/>
        <v>45736</v>
      </c>
      <c r="L117" s="39">
        <f t="shared" si="11"/>
        <v>0</v>
      </c>
      <c r="M117" s="40">
        <f t="shared" si="9"/>
        <v>0</v>
      </c>
      <c r="N117" s="40">
        <f t="shared" si="14"/>
        <v>0</v>
      </c>
      <c r="O117" s="40">
        <f t="shared" si="15"/>
        <v>0</v>
      </c>
      <c r="P117" s="40">
        <f t="shared" si="16"/>
        <v>0</v>
      </c>
    </row>
    <row r="118" spans="8:16" ht="12.75" customHeight="1" x14ac:dyDescent="0.2">
      <c r="H118" s="52">
        <f t="shared" si="10"/>
        <v>7.583333333333333</v>
      </c>
      <c r="I118" s="37">
        <f t="shared" si="17"/>
        <v>91</v>
      </c>
      <c r="J118" s="38">
        <f t="shared" si="12"/>
        <v>45736</v>
      </c>
      <c r="K118" s="53">
        <f t="shared" si="13"/>
        <v>45767</v>
      </c>
      <c r="L118" s="39">
        <f t="shared" si="11"/>
        <v>0</v>
      </c>
      <c r="M118" s="40">
        <f t="shared" si="9"/>
        <v>0</v>
      </c>
      <c r="N118" s="40">
        <f t="shared" si="14"/>
        <v>0</v>
      </c>
      <c r="O118" s="40">
        <f t="shared" si="15"/>
        <v>0</v>
      </c>
      <c r="P118" s="40">
        <f t="shared" si="16"/>
        <v>0</v>
      </c>
    </row>
    <row r="119" spans="8:16" ht="12.75" customHeight="1" x14ac:dyDescent="0.2">
      <c r="H119" s="52">
        <f t="shared" si="10"/>
        <v>7.666666666666667</v>
      </c>
      <c r="I119" s="37">
        <f t="shared" si="17"/>
        <v>92</v>
      </c>
      <c r="J119" s="38">
        <f t="shared" si="12"/>
        <v>45767</v>
      </c>
      <c r="K119" s="53">
        <f t="shared" si="13"/>
        <v>45797</v>
      </c>
      <c r="L119" s="39">
        <f t="shared" si="11"/>
        <v>0</v>
      </c>
      <c r="M119" s="40">
        <f t="shared" si="9"/>
        <v>0</v>
      </c>
      <c r="N119" s="40">
        <f t="shared" si="14"/>
        <v>0</v>
      </c>
      <c r="O119" s="40">
        <f t="shared" si="15"/>
        <v>0</v>
      </c>
      <c r="P119" s="40">
        <f t="shared" si="16"/>
        <v>0</v>
      </c>
    </row>
    <row r="120" spans="8:16" ht="12.75" customHeight="1" x14ac:dyDescent="0.2">
      <c r="H120" s="52">
        <f t="shared" si="10"/>
        <v>7.75</v>
      </c>
      <c r="I120" s="37">
        <f t="shared" si="17"/>
        <v>93</v>
      </c>
      <c r="J120" s="38">
        <f t="shared" si="12"/>
        <v>45797</v>
      </c>
      <c r="K120" s="53">
        <f t="shared" si="13"/>
        <v>45828</v>
      </c>
      <c r="L120" s="39">
        <f t="shared" si="11"/>
        <v>0</v>
      </c>
      <c r="M120" s="40">
        <f t="shared" si="9"/>
        <v>0</v>
      </c>
      <c r="N120" s="40">
        <f t="shared" si="14"/>
        <v>0</v>
      </c>
      <c r="O120" s="40">
        <f t="shared" si="15"/>
        <v>0</v>
      </c>
      <c r="P120" s="40">
        <f t="shared" si="16"/>
        <v>0</v>
      </c>
    </row>
    <row r="121" spans="8:16" ht="12.75" customHeight="1" x14ac:dyDescent="0.2">
      <c r="H121" s="52">
        <f t="shared" si="10"/>
        <v>7.833333333333333</v>
      </c>
      <c r="I121" s="37">
        <f t="shared" si="17"/>
        <v>94</v>
      </c>
      <c r="J121" s="38">
        <f t="shared" si="12"/>
        <v>45828</v>
      </c>
      <c r="K121" s="53">
        <f t="shared" si="13"/>
        <v>45858</v>
      </c>
      <c r="L121" s="39">
        <f t="shared" si="11"/>
        <v>0</v>
      </c>
      <c r="M121" s="40">
        <f t="shared" si="9"/>
        <v>0</v>
      </c>
      <c r="N121" s="40">
        <f t="shared" si="14"/>
        <v>0</v>
      </c>
      <c r="O121" s="40">
        <f t="shared" si="15"/>
        <v>0</v>
      </c>
      <c r="P121" s="40">
        <f t="shared" si="16"/>
        <v>0</v>
      </c>
    </row>
    <row r="122" spans="8:16" ht="12.75" customHeight="1" x14ac:dyDescent="0.2">
      <c r="H122" s="52">
        <f t="shared" si="10"/>
        <v>7.916666666666667</v>
      </c>
      <c r="I122" s="37">
        <f t="shared" si="17"/>
        <v>95</v>
      </c>
      <c r="J122" s="38">
        <f t="shared" si="12"/>
        <v>45858</v>
      </c>
      <c r="K122" s="53">
        <f t="shared" si="13"/>
        <v>45889</v>
      </c>
      <c r="L122" s="39">
        <f t="shared" si="11"/>
        <v>0</v>
      </c>
      <c r="M122" s="40">
        <f t="shared" si="9"/>
        <v>0</v>
      </c>
      <c r="N122" s="40">
        <f t="shared" si="14"/>
        <v>0</v>
      </c>
      <c r="O122" s="40">
        <f t="shared" si="15"/>
        <v>0</v>
      </c>
      <c r="P122" s="40">
        <f t="shared" si="16"/>
        <v>0</v>
      </c>
    </row>
    <row r="123" spans="8:16" ht="12.75" customHeight="1" x14ac:dyDescent="0.2">
      <c r="H123" s="52">
        <f t="shared" si="10"/>
        <v>8</v>
      </c>
      <c r="I123" s="37">
        <f t="shared" si="17"/>
        <v>96</v>
      </c>
      <c r="J123" s="38">
        <f t="shared" si="12"/>
        <v>45889</v>
      </c>
      <c r="K123" s="53">
        <f t="shared" si="13"/>
        <v>45920</v>
      </c>
      <c r="L123" s="39">
        <f t="shared" si="11"/>
        <v>0</v>
      </c>
      <c r="M123" s="40">
        <f t="shared" si="9"/>
        <v>0</v>
      </c>
      <c r="N123" s="40">
        <f t="shared" si="14"/>
        <v>0</v>
      </c>
      <c r="O123" s="40">
        <f t="shared" si="15"/>
        <v>0</v>
      </c>
      <c r="P123" s="40">
        <f t="shared" si="16"/>
        <v>0</v>
      </c>
    </row>
    <row r="124" spans="8:16" ht="12.75" customHeight="1" x14ac:dyDescent="0.2">
      <c r="H124" s="52">
        <f t="shared" si="10"/>
        <v>8.0833333333333339</v>
      </c>
      <c r="I124" s="37">
        <f t="shared" si="17"/>
        <v>97</v>
      </c>
      <c r="J124" s="38">
        <f t="shared" si="12"/>
        <v>45920</v>
      </c>
      <c r="K124" s="53">
        <f t="shared" si="13"/>
        <v>45950</v>
      </c>
      <c r="L124" s="39">
        <f t="shared" si="11"/>
        <v>0</v>
      </c>
      <c r="M124" s="40">
        <f t="shared" si="9"/>
        <v>0</v>
      </c>
      <c r="N124" s="40">
        <f t="shared" si="14"/>
        <v>0</v>
      </c>
      <c r="O124" s="40">
        <f t="shared" si="15"/>
        <v>0</v>
      </c>
      <c r="P124" s="40">
        <f t="shared" si="16"/>
        <v>0</v>
      </c>
    </row>
    <row r="125" spans="8:16" ht="12.75" customHeight="1" x14ac:dyDescent="0.2">
      <c r="H125" s="52">
        <f t="shared" si="10"/>
        <v>8.1666666666666661</v>
      </c>
      <c r="I125" s="37">
        <f t="shared" si="17"/>
        <v>98</v>
      </c>
      <c r="J125" s="38">
        <f t="shared" si="12"/>
        <v>45950</v>
      </c>
      <c r="K125" s="53">
        <f t="shared" si="13"/>
        <v>45981</v>
      </c>
      <c r="L125" s="39">
        <f t="shared" si="11"/>
        <v>0</v>
      </c>
      <c r="M125" s="40">
        <f t="shared" si="9"/>
        <v>0</v>
      </c>
      <c r="N125" s="40">
        <f t="shared" si="14"/>
        <v>0</v>
      </c>
      <c r="O125" s="40">
        <f t="shared" si="15"/>
        <v>0</v>
      </c>
      <c r="P125" s="40">
        <f t="shared" si="16"/>
        <v>0</v>
      </c>
    </row>
    <row r="126" spans="8:16" ht="12.75" customHeight="1" x14ac:dyDescent="0.2">
      <c r="H126" s="52">
        <f t="shared" si="10"/>
        <v>8.25</v>
      </c>
      <c r="I126" s="37">
        <f t="shared" si="17"/>
        <v>99</v>
      </c>
      <c r="J126" s="38">
        <f t="shared" si="12"/>
        <v>45981</v>
      </c>
      <c r="K126" s="53">
        <f t="shared" si="13"/>
        <v>46011</v>
      </c>
      <c r="L126" s="39">
        <f t="shared" si="11"/>
        <v>0</v>
      </c>
      <c r="M126" s="40">
        <f t="shared" si="9"/>
        <v>0</v>
      </c>
      <c r="N126" s="40">
        <f t="shared" si="14"/>
        <v>0</v>
      </c>
      <c r="O126" s="40">
        <f t="shared" si="15"/>
        <v>0</v>
      </c>
      <c r="P126" s="40">
        <f t="shared" si="16"/>
        <v>0</v>
      </c>
    </row>
    <row r="127" spans="8:16" ht="12.75" customHeight="1" x14ac:dyDescent="0.2">
      <c r="H127" s="52">
        <f t="shared" si="10"/>
        <v>8.3333333333333339</v>
      </c>
      <c r="I127" s="37">
        <f t="shared" si="17"/>
        <v>100</v>
      </c>
      <c r="J127" s="38">
        <f t="shared" si="12"/>
        <v>46011</v>
      </c>
      <c r="K127" s="53">
        <f t="shared" si="13"/>
        <v>46042</v>
      </c>
      <c r="L127" s="39">
        <f t="shared" si="11"/>
        <v>0</v>
      </c>
      <c r="M127" s="40">
        <f t="shared" si="9"/>
        <v>0</v>
      </c>
      <c r="N127" s="40">
        <f t="shared" si="14"/>
        <v>0</v>
      </c>
      <c r="O127" s="40">
        <f t="shared" si="15"/>
        <v>0</v>
      </c>
      <c r="P127" s="40">
        <f t="shared" si="16"/>
        <v>0</v>
      </c>
    </row>
    <row r="128" spans="8:16" ht="12.75" customHeight="1" x14ac:dyDescent="0.2">
      <c r="H128" s="52">
        <f t="shared" si="10"/>
        <v>8.4166666666666661</v>
      </c>
      <c r="I128" s="37">
        <f t="shared" si="17"/>
        <v>101</v>
      </c>
      <c r="J128" s="38">
        <f t="shared" si="12"/>
        <v>46042</v>
      </c>
      <c r="K128" s="53">
        <f t="shared" si="13"/>
        <v>46073</v>
      </c>
      <c r="L128" s="39">
        <f t="shared" si="11"/>
        <v>0</v>
      </c>
      <c r="M128" s="40">
        <f t="shared" si="9"/>
        <v>0</v>
      </c>
      <c r="N128" s="40">
        <f t="shared" si="14"/>
        <v>0</v>
      </c>
      <c r="O128" s="40">
        <f t="shared" si="15"/>
        <v>0</v>
      </c>
      <c r="P128" s="40">
        <f t="shared" si="16"/>
        <v>0</v>
      </c>
    </row>
    <row r="129" spans="8:16" ht="12.75" customHeight="1" x14ac:dyDescent="0.2">
      <c r="H129" s="52">
        <f t="shared" si="10"/>
        <v>8.5</v>
      </c>
      <c r="I129" s="37">
        <f t="shared" si="17"/>
        <v>102</v>
      </c>
      <c r="J129" s="38">
        <f t="shared" si="12"/>
        <v>46073</v>
      </c>
      <c r="K129" s="53">
        <f t="shared" si="13"/>
        <v>46101</v>
      </c>
      <c r="L129" s="39">
        <f t="shared" si="11"/>
        <v>0</v>
      </c>
      <c r="M129" s="40">
        <f t="shared" si="9"/>
        <v>0</v>
      </c>
      <c r="N129" s="40">
        <f t="shared" si="14"/>
        <v>0</v>
      </c>
      <c r="O129" s="40">
        <f t="shared" si="15"/>
        <v>0</v>
      </c>
      <c r="P129" s="40">
        <f t="shared" si="16"/>
        <v>0</v>
      </c>
    </row>
    <row r="130" spans="8:16" ht="12.75" customHeight="1" x14ac:dyDescent="0.2">
      <c r="H130" s="52">
        <f t="shared" si="10"/>
        <v>8.5833333333333339</v>
      </c>
      <c r="I130" s="37">
        <f t="shared" si="17"/>
        <v>103</v>
      </c>
      <c r="J130" s="38">
        <f t="shared" si="12"/>
        <v>46101</v>
      </c>
      <c r="K130" s="53">
        <f t="shared" si="13"/>
        <v>46132</v>
      </c>
      <c r="L130" s="39">
        <f t="shared" si="11"/>
        <v>0</v>
      </c>
      <c r="M130" s="40">
        <f t="shared" si="9"/>
        <v>0</v>
      </c>
      <c r="N130" s="40">
        <f t="shared" si="14"/>
        <v>0</v>
      </c>
      <c r="O130" s="40">
        <f t="shared" si="15"/>
        <v>0</v>
      </c>
      <c r="P130" s="40">
        <f t="shared" si="16"/>
        <v>0</v>
      </c>
    </row>
    <row r="131" spans="8:16" ht="12.75" customHeight="1" x14ac:dyDescent="0.2">
      <c r="H131" s="52">
        <f t="shared" si="10"/>
        <v>8.6666666666666661</v>
      </c>
      <c r="I131" s="37">
        <f t="shared" si="17"/>
        <v>104</v>
      </c>
      <c r="J131" s="38">
        <f t="shared" si="12"/>
        <v>46132</v>
      </c>
      <c r="K131" s="53">
        <f t="shared" si="13"/>
        <v>46162</v>
      </c>
      <c r="L131" s="39">
        <f t="shared" si="11"/>
        <v>0</v>
      </c>
      <c r="M131" s="40">
        <f t="shared" si="9"/>
        <v>0</v>
      </c>
      <c r="N131" s="40">
        <f t="shared" si="14"/>
        <v>0</v>
      </c>
      <c r="O131" s="40">
        <f t="shared" si="15"/>
        <v>0</v>
      </c>
      <c r="P131" s="40">
        <f t="shared" si="16"/>
        <v>0</v>
      </c>
    </row>
    <row r="132" spans="8:16" ht="12.75" customHeight="1" x14ac:dyDescent="0.2">
      <c r="H132" s="52">
        <f t="shared" si="10"/>
        <v>8.75</v>
      </c>
      <c r="I132" s="37">
        <f t="shared" si="17"/>
        <v>105</v>
      </c>
      <c r="J132" s="38">
        <f t="shared" si="12"/>
        <v>46162</v>
      </c>
      <c r="K132" s="53">
        <f t="shared" si="13"/>
        <v>46193</v>
      </c>
      <c r="L132" s="39">
        <f t="shared" si="11"/>
        <v>0</v>
      </c>
      <c r="M132" s="40">
        <f t="shared" si="9"/>
        <v>0</v>
      </c>
      <c r="N132" s="40">
        <f t="shared" si="14"/>
        <v>0</v>
      </c>
      <c r="O132" s="40">
        <f t="shared" si="15"/>
        <v>0</v>
      </c>
      <c r="P132" s="40">
        <f t="shared" si="16"/>
        <v>0</v>
      </c>
    </row>
    <row r="133" spans="8:16" ht="12.75" customHeight="1" x14ac:dyDescent="0.2">
      <c r="H133" s="52">
        <f t="shared" si="10"/>
        <v>8.8333333333333339</v>
      </c>
      <c r="I133" s="37">
        <f t="shared" si="17"/>
        <v>106</v>
      </c>
      <c r="J133" s="38">
        <f t="shared" si="12"/>
        <v>46193</v>
      </c>
      <c r="K133" s="53">
        <f t="shared" si="13"/>
        <v>46223</v>
      </c>
      <c r="L133" s="39">
        <f t="shared" si="11"/>
        <v>0</v>
      </c>
      <c r="M133" s="40">
        <f t="shared" si="9"/>
        <v>0</v>
      </c>
      <c r="N133" s="40">
        <f t="shared" si="14"/>
        <v>0</v>
      </c>
      <c r="O133" s="40">
        <f t="shared" si="15"/>
        <v>0</v>
      </c>
      <c r="P133" s="40">
        <f t="shared" si="16"/>
        <v>0</v>
      </c>
    </row>
    <row r="134" spans="8:16" ht="12.75" customHeight="1" x14ac:dyDescent="0.2">
      <c r="H134" s="52">
        <f t="shared" si="10"/>
        <v>8.9166666666666661</v>
      </c>
      <c r="I134" s="37">
        <f t="shared" si="17"/>
        <v>107</v>
      </c>
      <c r="J134" s="38">
        <f t="shared" si="12"/>
        <v>46223</v>
      </c>
      <c r="K134" s="53">
        <f t="shared" si="13"/>
        <v>46254</v>
      </c>
      <c r="L134" s="39">
        <f t="shared" si="11"/>
        <v>0</v>
      </c>
      <c r="M134" s="40">
        <f t="shared" si="9"/>
        <v>0</v>
      </c>
      <c r="N134" s="40">
        <f t="shared" si="14"/>
        <v>0</v>
      </c>
      <c r="O134" s="40">
        <f t="shared" si="15"/>
        <v>0</v>
      </c>
      <c r="P134" s="40">
        <f t="shared" si="16"/>
        <v>0</v>
      </c>
    </row>
    <row r="135" spans="8:16" ht="12.75" customHeight="1" x14ac:dyDescent="0.2">
      <c r="H135" s="52">
        <f t="shared" si="10"/>
        <v>9</v>
      </c>
      <c r="I135" s="37">
        <f t="shared" si="17"/>
        <v>108</v>
      </c>
      <c r="J135" s="38">
        <f t="shared" si="12"/>
        <v>46254</v>
      </c>
      <c r="K135" s="53">
        <f t="shared" si="13"/>
        <v>46285</v>
      </c>
      <c r="L135" s="39">
        <f t="shared" si="11"/>
        <v>0</v>
      </c>
      <c r="M135" s="40">
        <f t="shared" si="9"/>
        <v>0</v>
      </c>
      <c r="N135" s="40">
        <f t="shared" si="14"/>
        <v>0</v>
      </c>
      <c r="O135" s="40">
        <f t="shared" si="15"/>
        <v>0</v>
      </c>
      <c r="P135" s="40">
        <f t="shared" si="16"/>
        <v>0</v>
      </c>
    </row>
    <row r="136" spans="8:16" ht="12.75" customHeight="1" x14ac:dyDescent="0.2">
      <c r="H136" s="52">
        <f t="shared" si="10"/>
        <v>9.0833333333333339</v>
      </c>
      <c r="I136" s="37">
        <f t="shared" si="17"/>
        <v>109</v>
      </c>
      <c r="J136" s="38">
        <f t="shared" si="12"/>
        <v>46285</v>
      </c>
      <c r="K136" s="53">
        <f t="shared" si="13"/>
        <v>46315</v>
      </c>
      <c r="L136" s="39">
        <f t="shared" si="11"/>
        <v>0</v>
      </c>
      <c r="M136" s="40">
        <f t="shared" si="9"/>
        <v>0</v>
      </c>
      <c r="N136" s="40">
        <f t="shared" si="14"/>
        <v>0</v>
      </c>
      <c r="O136" s="40">
        <f t="shared" si="15"/>
        <v>0</v>
      </c>
      <c r="P136" s="40">
        <f t="shared" si="16"/>
        <v>0</v>
      </c>
    </row>
    <row r="137" spans="8:16" ht="12.75" customHeight="1" x14ac:dyDescent="0.2">
      <c r="H137" s="52">
        <f t="shared" si="10"/>
        <v>9.1666666666666661</v>
      </c>
      <c r="I137" s="37">
        <f t="shared" si="17"/>
        <v>110</v>
      </c>
      <c r="J137" s="38">
        <f t="shared" si="12"/>
        <v>46315</v>
      </c>
      <c r="K137" s="53">
        <f t="shared" si="13"/>
        <v>46346</v>
      </c>
      <c r="L137" s="39">
        <f t="shared" si="11"/>
        <v>0</v>
      </c>
      <c r="M137" s="40">
        <f t="shared" si="9"/>
        <v>0</v>
      </c>
      <c r="N137" s="40">
        <f t="shared" si="14"/>
        <v>0</v>
      </c>
      <c r="O137" s="40">
        <f t="shared" si="15"/>
        <v>0</v>
      </c>
      <c r="P137" s="40">
        <f t="shared" si="16"/>
        <v>0</v>
      </c>
    </row>
    <row r="138" spans="8:16" ht="12.75" customHeight="1" x14ac:dyDescent="0.2">
      <c r="H138" s="52">
        <f t="shared" si="10"/>
        <v>9.25</v>
      </c>
      <c r="I138" s="37">
        <f t="shared" si="17"/>
        <v>111</v>
      </c>
      <c r="J138" s="38">
        <f t="shared" si="12"/>
        <v>46346</v>
      </c>
      <c r="K138" s="53">
        <f t="shared" si="13"/>
        <v>46376</v>
      </c>
      <c r="L138" s="39">
        <f t="shared" si="11"/>
        <v>0</v>
      </c>
      <c r="M138" s="40">
        <f t="shared" si="9"/>
        <v>0</v>
      </c>
      <c r="N138" s="40">
        <f t="shared" si="14"/>
        <v>0</v>
      </c>
      <c r="O138" s="40">
        <f t="shared" si="15"/>
        <v>0</v>
      </c>
      <c r="P138" s="40">
        <f t="shared" si="16"/>
        <v>0</v>
      </c>
    </row>
    <row r="139" spans="8:16" ht="12.75" customHeight="1" x14ac:dyDescent="0.2">
      <c r="H139" s="52">
        <f t="shared" si="10"/>
        <v>9.3333333333333339</v>
      </c>
      <c r="I139" s="37">
        <f t="shared" si="17"/>
        <v>112</v>
      </c>
      <c r="J139" s="38">
        <f t="shared" si="12"/>
        <v>46376</v>
      </c>
      <c r="K139" s="53">
        <f t="shared" si="13"/>
        <v>46407</v>
      </c>
      <c r="L139" s="39">
        <f t="shared" si="11"/>
        <v>0</v>
      </c>
      <c r="M139" s="40">
        <f t="shared" si="9"/>
        <v>0</v>
      </c>
      <c r="N139" s="40">
        <f t="shared" si="14"/>
        <v>0</v>
      </c>
      <c r="O139" s="40">
        <f t="shared" si="15"/>
        <v>0</v>
      </c>
      <c r="P139" s="40">
        <f t="shared" si="16"/>
        <v>0</v>
      </c>
    </row>
    <row r="140" spans="8:16" ht="12.75" customHeight="1" x14ac:dyDescent="0.2">
      <c r="H140" s="52">
        <f t="shared" si="10"/>
        <v>9.4166666666666661</v>
      </c>
      <c r="I140" s="37">
        <f t="shared" si="17"/>
        <v>113</v>
      </c>
      <c r="J140" s="38">
        <f t="shared" si="12"/>
        <v>46407</v>
      </c>
      <c r="K140" s="53">
        <f t="shared" si="13"/>
        <v>46438</v>
      </c>
      <c r="L140" s="39">
        <f t="shared" si="11"/>
        <v>0</v>
      </c>
      <c r="M140" s="40">
        <f t="shared" si="9"/>
        <v>0</v>
      </c>
      <c r="N140" s="40">
        <f t="shared" si="14"/>
        <v>0</v>
      </c>
      <c r="O140" s="40">
        <f t="shared" si="15"/>
        <v>0</v>
      </c>
      <c r="P140" s="40">
        <f t="shared" si="16"/>
        <v>0</v>
      </c>
    </row>
    <row r="141" spans="8:16" ht="12.75" customHeight="1" x14ac:dyDescent="0.2">
      <c r="H141" s="52">
        <f t="shared" si="10"/>
        <v>9.5</v>
      </c>
      <c r="I141" s="37">
        <f t="shared" si="17"/>
        <v>114</v>
      </c>
      <c r="J141" s="38">
        <f t="shared" si="12"/>
        <v>46438</v>
      </c>
      <c r="K141" s="53">
        <f t="shared" si="13"/>
        <v>46466</v>
      </c>
      <c r="L141" s="39">
        <f t="shared" si="11"/>
        <v>0</v>
      </c>
      <c r="M141" s="40">
        <f t="shared" si="9"/>
        <v>0</v>
      </c>
      <c r="N141" s="40">
        <f t="shared" si="14"/>
        <v>0</v>
      </c>
      <c r="O141" s="40">
        <f t="shared" si="15"/>
        <v>0</v>
      </c>
      <c r="P141" s="40">
        <f t="shared" si="16"/>
        <v>0</v>
      </c>
    </row>
    <row r="142" spans="8:16" ht="12.75" customHeight="1" x14ac:dyDescent="0.2">
      <c r="H142" s="52">
        <f t="shared" si="10"/>
        <v>9.5833333333333339</v>
      </c>
      <c r="I142" s="37">
        <f t="shared" si="17"/>
        <v>115</v>
      </c>
      <c r="J142" s="38">
        <f t="shared" si="12"/>
        <v>46466</v>
      </c>
      <c r="K142" s="53">
        <f t="shared" si="13"/>
        <v>46497</v>
      </c>
      <c r="L142" s="39">
        <f t="shared" si="11"/>
        <v>0</v>
      </c>
      <c r="M142" s="40">
        <f t="shared" si="9"/>
        <v>0</v>
      </c>
      <c r="N142" s="40">
        <f t="shared" si="14"/>
        <v>0</v>
      </c>
      <c r="O142" s="40">
        <f t="shared" si="15"/>
        <v>0</v>
      </c>
      <c r="P142" s="40">
        <f t="shared" si="16"/>
        <v>0</v>
      </c>
    </row>
    <row r="143" spans="8:16" ht="12.75" customHeight="1" x14ac:dyDescent="0.2">
      <c r="H143" s="52">
        <f t="shared" si="10"/>
        <v>9.6666666666666661</v>
      </c>
      <c r="I143" s="37">
        <f t="shared" si="17"/>
        <v>116</v>
      </c>
      <c r="J143" s="38">
        <f t="shared" si="12"/>
        <v>46497</v>
      </c>
      <c r="K143" s="53">
        <f t="shared" si="13"/>
        <v>46527</v>
      </c>
      <c r="L143" s="39">
        <f t="shared" si="11"/>
        <v>0</v>
      </c>
      <c r="M143" s="40">
        <f t="shared" si="9"/>
        <v>0</v>
      </c>
      <c r="N143" s="40">
        <f t="shared" si="14"/>
        <v>0</v>
      </c>
      <c r="O143" s="40">
        <f t="shared" si="15"/>
        <v>0</v>
      </c>
      <c r="P143" s="40">
        <f t="shared" si="16"/>
        <v>0</v>
      </c>
    </row>
    <row r="144" spans="8:16" ht="12.75" customHeight="1" x14ac:dyDescent="0.2">
      <c r="H144" s="52">
        <f t="shared" si="10"/>
        <v>9.75</v>
      </c>
      <c r="I144" s="37">
        <f t="shared" si="17"/>
        <v>117</v>
      </c>
      <c r="J144" s="38">
        <f t="shared" si="12"/>
        <v>46527</v>
      </c>
      <c r="K144" s="53">
        <f t="shared" si="13"/>
        <v>46558</v>
      </c>
      <c r="L144" s="39">
        <f t="shared" si="11"/>
        <v>0</v>
      </c>
      <c r="M144" s="40">
        <f t="shared" si="9"/>
        <v>0</v>
      </c>
      <c r="N144" s="40">
        <f t="shared" si="14"/>
        <v>0</v>
      </c>
      <c r="O144" s="40">
        <f t="shared" si="15"/>
        <v>0</v>
      </c>
      <c r="P144" s="40">
        <f t="shared" si="16"/>
        <v>0</v>
      </c>
    </row>
    <row r="145" spans="8:16" ht="12.75" customHeight="1" x14ac:dyDescent="0.2">
      <c r="H145" s="52">
        <f t="shared" si="10"/>
        <v>9.8333333333333339</v>
      </c>
      <c r="I145" s="37">
        <f t="shared" si="17"/>
        <v>118</v>
      </c>
      <c r="J145" s="38">
        <f t="shared" si="12"/>
        <v>46558</v>
      </c>
      <c r="K145" s="53">
        <f t="shared" si="13"/>
        <v>46588</v>
      </c>
      <c r="L145" s="39">
        <f t="shared" si="11"/>
        <v>0</v>
      </c>
      <c r="M145" s="40">
        <f t="shared" si="9"/>
        <v>0</v>
      </c>
      <c r="N145" s="40">
        <f t="shared" si="14"/>
        <v>0</v>
      </c>
      <c r="O145" s="40">
        <f t="shared" si="15"/>
        <v>0</v>
      </c>
      <c r="P145" s="40">
        <f t="shared" si="16"/>
        <v>0</v>
      </c>
    </row>
    <row r="146" spans="8:16" ht="12.75" customHeight="1" x14ac:dyDescent="0.2">
      <c r="H146" s="52">
        <f t="shared" si="10"/>
        <v>9.9166666666666661</v>
      </c>
      <c r="I146" s="37">
        <f t="shared" si="17"/>
        <v>119</v>
      </c>
      <c r="J146" s="38">
        <f t="shared" si="12"/>
        <v>46588</v>
      </c>
      <c r="K146" s="53">
        <f t="shared" si="13"/>
        <v>46619</v>
      </c>
      <c r="L146" s="39">
        <f t="shared" si="11"/>
        <v>0</v>
      </c>
      <c r="M146" s="40">
        <f t="shared" si="9"/>
        <v>0</v>
      </c>
      <c r="N146" s="40">
        <f t="shared" si="14"/>
        <v>0</v>
      </c>
      <c r="O146" s="40">
        <f t="shared" si="15"/>
        <v>0</v>
      </c>
      <c r="P146" s="40">
        <f t="shared" si="16"/>
        <v>0</v>
      </c>
    </row>
    <row r="147" spans="8:16" ht="12.75" customHeight="1" x14ac:dyDescent="0.2">
      <c r="H147" s="52">
        <f t="shared" si="10"/>
        <v>10</v>
      </c>
      <c r="I147" s="37">
        <f t="shared" si="17"/>
        <v>120</v>
      </c>
      <c r="J147" s="38">
        <f t="shared" si="12"/>
        <v>46619</v>
      </c>
      <c r="K147" s="53">
        <f t="shared" si="13"/>
        <v>46650</v>
      </c>
      <c r="L147" s="39">
        <f t="shared" si="11"/>
        <v>0</v>
      </c>
      <c r="M147" s="40">
        <f t="shared" si="9"/>
        <v>0</v>
      </c>
      <c r="N147" s="40">
        <f t="shared" si="14"/>
        <v>0</v>
      </c>
      <c r="O147" s="40">
        <f t="shared" si="15"/>
        <v>0</v>
      </c>
      <c r="P147" s="40">
        <f t="shared" si="16"/>
        <v>0</v>
      </c>
    </row>
    <row r="148" spans="8:16" ht="12.75" customHeight="1" x14ac:dyDescent="0.2">
      <c r="H148" s="52">
        <f t="shared" si="10"/>
        <v>10.083333333333334</v>
      </c>
      <c r="I148" s="37">
        <f t="shared" si="17"/>
        <v>121</v>
      </c>
      <c r="J148" s="38">
        <f t="shared" si="12"/>
        <v>46650</v>
      </c>
      <c r="K148" s="53">
        <f t="shared" si="13"/>
        <v>46680</v>
      </c>
      <c r="L148" s="39">
        <f t="shared" si="11"/>
        <v>0</v>
      </c>
      <c r="M148" s="40">
        <f t="shared" si="9"/>
        <v>0</v>
      </c>
      <c r="N148" s="40">
        <f t="shared" si="14"/>
        <v>0</v>
      </c>
      <c r="O148" s="40">
        <f t="shared" si="15"/>
        <v>0</v>
      </c>
      <c r="P148" s="40">
        <f t="shared" si="16"/>
        <v>0</v>
      </c>
    </row>
    <row r="149" spans="8:16" ht="12.75" customHeight="1" x14ac:dyDescent="0.2">
      <c r="H149" s="52">
        <f t="shared" si="10"/>
        <v>10.166666666666666</v>
      </c>
      <c r="I149" s="37">
        <f t="shared" si="17"/>
        <v>122</v>
      </c>
      <c r="J149" s="38">
        <f t="shared" si="12"/>
        <v>46680</v>
      </c>
      <c r="K149" s="53">
        <f t="shared" si="13"/>
        <v>46711</v>
      </c>
      <c r="L149" s="39">
        <f t="shared" si="11"/>
        <v>0</v>
      </c>
      <c r="M149" s="40">
        <f t="shared" si="9"/>
        <v>0</v>
      </c>
      <c r="N149" s="40">
        <f t="shared" si="14"/>
        <v>0</v>
      </c>
      <c r="O149" s="40">
        <f t="shared" si="15"/>
        <v>0</v>
      </c>
      <c r="P149" s="40">
        <f t="shared" si="16"/>
        <v>0</v>
      </c>
    </row>
    <row r="150" spans="8:16" ht="12.75" customHeight="1" x14ac:dyDescent="0.2">
      <c r="H150" s="52">
        <f t="shared" si="10"/>
        <v>10.25</v>
      </c>
      <c r="I150" s="37">
        <f t="shared" si="17"/>
        <v>123</v>
      </c>
      <c r="J150" s="38">
        <f t="shared" si="12"/>
        <v>46711</v>
      </c>
      <c r="K150" s="53">
        <f t="shared" si="13"/>
        <v>46741</v>
      </c>
      <c r="L150" s="39">
        <f t="shared" si="11"/>
        <v>0</v>
      </c>
      <c r="M150" s="40">
        <f t="shared" si="9"/>
        <v>0</v>
      </c>
      <c r="N150" s="40">
        <f t="shared" si="14"/>
        <v>0</v>
      </c>
      <c r="O150" s="40">
        <f t="shared" si="15"/>
        <v>0</v>
      </c>
      <c r="P150" s="40">
        <f t="shared" si="16"/>
        <v>0</v>
      </c>
    </row>
    <row r="151" spans="8:16" ht="12.75" customHeight="1" x14ac:dyDescent="0.2">
      <c r="H151" s="52">
        <f t="shared" si="10"/>
        <v>10.333333333333334</v>
      </c>
      <c r="I151" s="37">
        <f t="shared" si="17"/>
        <v>124</v>
      </c>
      <c r="J151" s="38">
        <f t="shared" si="12"/>
        <v>46741</v>
      </c>
      <c r="K151" s="53">
        <f t="shared" si="13"/>
        <v>46772</v>
      </c>
      <c r="L151" s="39">
        <f t="shared" si="11"/>
        <v>0</v>
      </c>
      <c r="M151" s="40">
        <f t="shared" si="9"/>
        <v>0</v>
      </c>
      <c r="N151" s="40">
        <f t="shared" si="14"/>
        <v>0</v>
      </c>
      <c r="O151" s="40">
        <f t="shared" si="15"/>
        <v>0</v>
      </c>
      <c r="P151" s="40">
        <f t="shared" si="16"/>
        <v>0</v>
      </c>
    </row>
    <row r="152" spans="8:16" ht="12.75" customHeight="1" x14ac:dyDescent="0.2">
      <c r="H152" s="52">
        <f t="shared" si="10"/>
        <v>10.416666666666666</v>
      </c>
      <c r="I152" s="37">
        <f t="shared" si="17"/>
        <v>125</v>
      </c>
      <c r="J152" s="38">
        <f t="shared" si="12"/>
        <v>46772</v>
      </c>
      <c r="K152" s="53">
        <f t="shared" si="13"/>
        <v>46803</v>
      </c>
      <c r="L152" s="39">
        <f t="shared" si="11"/>
        <v>0</v>
      </c>
      <c r="M152" s="40">
        <f t="shared" ref="M152:M215" si="18">IF(I152&lt;&gt;"",P151,"")</f>
        <v>0</v>
      </c>
      <c r="N152" s="40">
        <f t="shared" si="14"/>
        <v>0</v>
      </c>
      <c r="O152" s="40">
        <f t="shared" si="15"/>
        <v>0</v>
      </c>
      <c r="P152" s="40">
        <f t="shared" si="16"/>
        <v>0</v>
      </c>
    </row>
    <row r="153" spans="8:16" ht="12.75" customHeight="1" x14ac:dyDescent="0.2">
      <c r="H153" s="52">
        <f t="shared" si="10"/>
        <v>10.5</v>
      </c>
      <c r="I153" s="37">
        <f t="shared" si="17"/>
        <v>126</v>
      </c>
      <c r="J153" s="38">
        <f t="shared" si="12"/>
        <v>46803</v>
      </c>
      <c r="K153" s="53">
        <f t="shared" si="13"/>
        <v>46832</v>
      </c>
      <c r="L153" s="39">
        <f t="shared" si="11"/>
        <v>0</v>
      </c>
      <c r="M153" s="40">
        <f t="shared" si="18"/>
        <v>0</v>
      </c>
      <c r="N153" s="40">
        <f t="shared" si="14"/>
        <v>0</v>
      </c>
      <c r="O153" s="40">
        <f t="shared" si="15"/>
        <v>0</v>
      </c>
      <c r="P153" s="40">
        <f t="shared" si="16"/>
        <v>0</v>
      </c>
    </row>
    <row r="154" spans="8:16" ht="12.75" customHeight="1" x14ac:dyDescent="0.2">
      <c r="H154" s="52">
        <f t="shared" si="10"/>
        <v>10.583333333333334</v>
      </c>
      <c r="I154" s="37">
        <f t="shared" si="17"/>
        <v>127</v>
      </c>
      <c r="J154" s="38">
        <f t="shared" si="12"/>
        <v>46832</v>
      </c>
      <c r="K154" s="53">
        <f t="shared" si="13"/>
        <v>46863</v>
      </c>
      <c r="L154" s="39">
        <f t="shared" si="11"/>
        <v>0</v>
      </c>
      <c r="M154" s="40">
        <f t="shared" si="18"/>
        <v>0</v>
      </c>
      <c r="N154" s="40">
        <f t="shared" si="14"/>
        <v>0</v>
      </c>
      <c r="O154" s="40">
        <f t="shared" si="15"/>
        <v>0</v>
      </c>
      <c r="P154" s="40">
        <f t="shared" si="16"/>
        <v>0</v>
      </c>
    </row>
    <row r="155" spans="8:16" ht="12.75" customHeight="1" x14ac:dyDescent="0.2">
      <c r="H155" s="52">
        <f t="shared" si="10"/>
        <v>10.666666666666666</v>
      </c>
      <c r="I155" s="37">
        <f t="shared" si="17"/>
        <v>128</v>
      </c>
      <c r="J155" s="38">
        <f t="shared" si="12"/>
        <v>46863</v>
      </c>
      <c r="K155" s="53">
        <f t="shared" si="13"/>
        <v>46893</v>
      </c>
      <c r="L155" s="39">
        <f t="shared" si="11"/>
        <v>0</v>
      </c>
      <c r="M155" s="40">
        <f t="shared" si="18"/>
        <v>0</v>
      </c>
      <c r="N155" s="40">
        <f t="shared" si="14"/>
        <v>0</v>
      </c>
      <c r="O155" s="40">
        <f t="shared" si="15"/>
        <v>0</v>
      </c>
      <c r="P155" s="40">
        <f t="shared" si="16"/>
        <v>0</v>
      </c>
    </row>
    <row r="156" spans="8:16" ht="12.75" customHeight="1" x14ac:dyDescent="0.2">
      <c r="H156" s="52">
        <f t="shared" ref="H156:H219" si="19">I156/12</f>
        <v>10.75</v>
      </c>
      <c r="I156" s="37">
        <f t="shared" si="17"/>
        <v>129</v>
      </c>
      <c r="J156" s="38">
        <f t="shared" si="12"/>
        <v>46893</v>
      </c>
      <c r="K156" s="53">
        <f t="shared" si="13"/>
        <v>46924</v>
      </c>
      <c r="L156" s="39">
        <f t="shared" ref="L156:L219" si="20">IF(M156&lt;=L155,M156+N156,IF($L$10="Montant",VLOOKUP(M156,$L$13:$M$21,2),IF($L$10="Pourcentage du solde",IF(M156*$P$12&lt;=$P$13,$P$13,M156*$P$12),IF(M156&lt;=$P$18*$P$17,M156+N156,$P$17*$P$18))))</f>
        <v>0</v>
      </c>
      <c r="M156" s="40">
        <f t="shared" si="18"/>
        <v>0</v>
      </c>
      <c r="N156" s="40">
        <f t="shared" si="14"/>
        <v>0</v>
      </c>
      <c r="O156" s="40">
        <f t="shared" si="15"/>
        <v>0</v>
      </c>
      <c r="P156" s="40">
        <f t="shared" si="16"/>
        <v>0</v>
      </c>
    </row>
    <row r="157" spans="8:16" ht="12.75" customHeight="1" x14ac:dyDescent="0.2">
      <c r="H157" s="52">
        <f t="shared" si="19"/>
        <v>10.833333333333334</v>
      </c>
      <c r="I157" s="37">
        <f t="shared" si="17"/>
        <v>130</v>
      </c>
      <c r="J157" s="38">
        <f t="shared" ref="J157:J220" si="21">IF(I157="","",EDATE($J$28,I156))</f>
        <v>46924</v>
      </c>
      <c r="K157" s="53">
        <f t="shared" ref="K157:K220" si="22">IF(J158="",0,J158)</f>
        <v>46954</v>
      </c>
      <c r="L157" s="39">
        <f t="shared" si="20"/>
        <v>0</v>
      </c>
      <c r="M157" s="40">
        <f t="shared" si="18"/>
        <v>0</v>
      </c>
      <c r="N157" s="40">
        <f t="shared" ref="N157:N220" si="23">IF(I157&lt;&gt;"",$N$24*M157,"")</f>
        <v>0</v>
      </c>
      <c r="O157" s="40">
        <f t="shared" ref="O157:O220" si="24">IF(I157&lt;&gt;"",L157-N157,"")</f>
        <v>0</v>
      </c>
      <c r="P157" s="40">
        <f t="shared" ref="P157:P220" si="25">IF(I157&lt;&gt;"",M157-O157,"")</f>
        <v>0</v>
      </c>
    </row>
    <row r="158" spans="8:16" ht="12.75" customHeight="1" x14ac:dyDescent="0.2">
      <c r="H158" s="52">
        <f t="shared" si="19"/>
        <v>10.916666666666666</v>
      </c>
      <c r="I158" s="37">
        <f t="shared" ref="I158:I221" si="26">I157+1</f>
        <v>131</v>
      </c>
      <c r="J158" s="38">
        <f t="shared" si="21"/>
        <v>46954</v>
      </c>
      <c r="K158" s="53">
        <f t="shared" si="22"/>
        <v>46985</v>
      </c>
      <c r="L158" s="39">
        <f t="shared" si="20"/>
        <v>0</v>
      </c>
      <c r="M158" s="40">
        <f t="shared" si="18"/>
        <v>0</v>
      </c>
      <c r="N158" s="40">
        <f t="shared" si="23"/>
        <v>0</v>
      </c>
      <c r="O158" s="40">
        <f t="shared" si="24"/>
        <v>0</v>
      </c>
      <c r="P158" s="40">
        <f t="shared" si="25"/>
        <v>0</v>
      </c>
    </row>
    <row r="159" spans="8:16" ht="12.75" customHeight="1" x14ac:dyDescent="0.2">
      <c r="H159" s="52">
        <f t="shared" si="19"/>
        <v>11</v>
      </c>
      <c r="I159" s="37">
        <f t="shared" si="26"/>
        <v>132</v>
      </c>
      <c r="J159" s="38">
        <f t="shared" si="21"/>
        <v>46985</v>
      </c>
      <c r="K159" s="53">
        <f t="shared" si="22"/>
        <v>47016</v>
      </c>
      <c r="L159" s="39">
        <f t="shared" si="20"/>
        <v>0</v>
      </c>
      <c r="M159" s="40">
        <f t="shared" si="18"/>
        <v>0</v>
      </c>
      <c r="N159" s="40">
        <f t="shared" si="23"/>
        <v>0</v>
      </c>
      <c r="O159" s="40">
        <f t="shared" si="24"/>
        <v>0</v>
      </c>
      <c r="P159" s="40">
        <f t="shared" si="25"/>
        <v>0</v>
      </c>
    </row>
    <row r="160" spans="8:16" ht="12.75" customHeight="1" x14ac:dyDescent="0.2">
      <c r="H160" s="52">
        <f t="shared" si="19"/>
        <v>11.083333333333334</v>
      </c>
      <c r="I160" s="37">
        <f t="shared" si="26"/>
        <v>133</v>
      </c>
      <c r="J160" s="38">
        <f t="shared" si="21"/>
        <v>47016</v>
      </c>
      <c r="K160" s="53">
        <f t="shared" si="22"/>
        <v>47046</v>
      </c>
      <c r="L160" s="39">
        <f t="shared" si="20"/>
        <v>0</v>
      </c>
      <c r="M160" s="40">
        <f t="shared" si="18"/>
        <v>0</v>
      </c>
      <c r="N160" s="40">
        <f t="shared" si="23"/>
        <v>0</v>
      </c>
      <c r="O160" s="40">
        <f t="shared" si="24"/>
        <v>0</v>
      </c>
      <c r="P160" s="40">
        <f t="shared" si="25"/>
        <v>0</v>
      </c>
    </row>
    <row r="161" spans="8:16" ht="12.75" customHeight="1" x14ac:dyDescent="0.2">
      <c r="H161" s="52">
        <f t="shared" si="19"/>
        <v>11.166666666666666</v>
      </c>
      <c r="I161" s="37">
        <f t="shared" si="26"/>
        <v>134</v>
      </c>
      <c r="J161" s="38">
        <f t="shared" si="21"/>
        <v>47046</v>
      </c>
      <c r="K161" s="53">
        <f t="shared" si="22"/>
        <v>47077</v>
      </c>
      <c r="L161" s="39">
        <f t="shared" si="20"/>
        <v>0</v>
      </c>
      <c r="M161" s="40">
        <f t="shared" si="18"/>
        <v>0</v>
      </c>
      <c r="N161" s="40">
        <f t="shared" si="23"/>
        <v>0</v>
      </c>
      <c r="O161" s="40">
        <f t="shared" si="24"/>
        <v>0</v>
      </c>
      <c r="P161" s="40">
        <f t="shared" si="25"/>
        <v>0</v>
      </c>
    </row>
    <row r="162" spans="8:16" ht="12.75" customHeight="1" x14ac:dyDescent="0.2">
      <c r="H162" s="52">
        <f t="shared" si="19"/>
        <v>11.25</v>
      </c>
      <c r="I162" s="37">
        <f t="shared" si="26"/>
        <v>135</v>
      </c>
      <c r="J162" s="38">
        <f t="shared" si="21"/>
        <v>47077</v>
      </c>
      <c r="K162" s="53">
        <f t="shared" si="22"/>
        <v>47107</v>
      </c>
      <c r="L162" s="39">
        <f t="shared" si="20"/>
        <v>0</v>
      </c>
      <c r="M162" s="40">
        <f t="shared" si="18"/>
        <v>0</v>
      </c>
      <c r="N162" s="40">
        <f t="shared" si="23"/>
        <v>0</v>
      </c>
      <c r="O162" s="40">
        <f t="shared" si="24"/>
        <v>0</v>
      </c>
      <c r="P162" s="40">
        <f t="shared" si="25"/>
        <v>0</v>
      </c>
    </row>
    <row r="163" spans="8:16" ht="12.75" customHeight="1" x14ac:dyDescent="0.2">
      <c r="H163" s="52">
        <f t="shared" si="19"/>
        <v>11.333333333333334</v>
      </c>
      <c r="I163" s="37">
        <f t="shared" si="26"/>
        <v>136</v>
      </c>
      <c r="J163" s="38">
        <f t="shared" si="21"/>
        <v>47107</v>
      </c>
      <c r="K163" s="53">
        <f t="shared" si="22"/>
        <v>47138</v>
      </c>
      <c r="L163" s="39">
        <f t="shared" si="20"/>
        <v>0</v>
      </c>
      <c r="M163" s="40">
        <f t="shared" si="18"/>
        <v>0</v>
      </c>
      <c r="N163" s="40">
        <f t="shared" si="23"/>
        <v>0</v>
      </c>
      <c r="O163" s="40">
        <f t="shared" si="24"/>
        <v>0</v>
      </c>
      <c r="P163" s="40">
        <f t="shared" si="25"/>
        <v>0</v>
      </c>
    </row>
    <row r="164" spans="8:16" ht="12.75" customHeight="1" x14ac:dyDescent="0.2">
      <c r="H164" s="52">
        <f t="shared" si="19"/>
        <v>11.416666666666666</v>
      </c>
      <c r="I164" s="37">
        <f t="shared" si="26"/>
        <v>137</v>
      </c>
      <c r="J164" s="38">
        <f t="shared" si="21"/>
        <v>47138</v>
      </c>
      <c r="K164" s="53">
        <f t="shared" si="22"/>
        <v>47169</v>
      </c>
      <c r="L164" s="39">
        <f t="shared" si="20"/>
        <v>0</v>
      </c>
      <c r="M164" s="40">
        <f t="shared" si="18"/>
        <v>0</v>
      </c>
      <c r="N164" s="40">
        <f t="shared" si="23"/>
        <v>0</v>
      </c>
      <c r="O164" s="40">
        <f t="shared" si="24"/>
        <v>0</v>
      </c>
      <c r="P164" s="40">
        <f t="shared" si="25"/>
        <v>0</v>
      </c>
    </row>
    <row r="165" spans="8:16" ht="12.75" customHeight="1" x14ac:dyDescent="0.2">
      <c r="H165" s="52">
        <f t="shared" si="19"/>
        <v>11.5</v>
      </c>
      <c r="I165" s="37">
        <f t="shared" si="26"/>
        <v>138</v>
      </c>
      <c r="J165" s="38">
        <f t="shared" si="21"/>
        <v>47169</v>
      </c>
      <c r="K165" s="53">
        <f t="shared" si="22"/>
        <v>47197</v>
      </c>
      <c r="L165" s="39">
        <f t="shared" si="20"/>
        <v>0</v>
      </c>
      <c r="M165" s="40">
        <f t="shared" si="18"/>
        <v>0</v>
      </c>
      <c r="N165" s="40">
        <f t="shared" si="23"/>
        <v>0</v>
      </c>
      <c r="O165" s="40">
        <f t="shared" si="24"/>
        <v>0</v>
      </c>
      <c r="P165" s="40">
        <f t="shared" si="25"/>
        <v>0</v>
      </c>
    </row>
    <row r="166" spans="8:16" ht="12.75" customHeight="1" x14ac:dyDescent="0.2">
      <c r="H166" s="52">
        <f t="shared" si="19"/>
        <v>11.583333333333334</v>
      </c>
      <c r="I166" s="37">
        <f t="shared" si="26"/>
        <v>139</v>
      </c>
      <c r="J166" s="38">
        <f t="shared" si="21"/>
        <v>47197</v>
      </c>
      <c r="K166" s="53">
        <f t="shared" si="22"/>
        <v>47228</v>
      </c>
      <c r="L166" s="39">
        <f t="shared" si="20"/>
        <v>0</v>
      </c>
      <c r="M166" s="40">
        <f t="shared" si="18"/>
        <v>0</v>
      </c>
      <c r="N166" s="40">
        <f t="shared" si="23"/>
        <v>0</v>
      </c>
      <c r="O166" s="40">
        <f t="shared" si="24"/>
        <v>0</v>
      </c>
      <c r="P166" s="40">
        <f t="shared" si="25"/>
        <v>0</v>
      </c>
    </row>
    <row r="167" spans="8:16" ht="12.75" customHeight="1" x14ac:dyDescent="0.2">
      <c r="H167" s="52">
        <f t="shared" si="19"/>
        <v>11.666666666666666</v>
      </c>
      <c r="I167" s="37">
        <f t="shared" si="26"/>
        <v>140</v>
      </c>
      <c r="J167" s="38">
        <f t="shared" si="21"/>
        <v>47228</v>
      </c>
      <c r="K167" s="53">
        <f t="shared" si="22"/>
        <v>47258</v>
      </c>
      <c r="L167" s="39">
        <f t="shared" si="20"/>
        <v>0</v>
      </c>
      <c r="M167" s="40">
        <f t="shared" si="18"/>
        <v>0</v>
      </c>
      <c r="N167" s="40">
        <f t="shared" si="23"/>
        <v>0</v>
      </c>
      <c r="O167" s="40">
        <f t="shared" si="24"/>
        <v>0</v>
      </c>
      <c r="P167" s="40">
        <f t="shared" si="25"/>
        <v>0</v>
      </c>
    </row>
    <row r="168" spans="8:16" ht="12.75" customHeight="1" x14ac:dyDescent="0.2">
      <c r="H168" s="52">
        <f t="shared" si="19"/>
        <v>11.75</v>
      </c>
      <c r="I168" s="37">
        <f t="shared" si="26"/>
        <v>141</v>
      </c>
      <c r="J168" s="38">
        <f t="shared" si="21"/>
        <v>47258</v>
      </c>
      <c r="K168" s="53">
        <f t="shared" si="22"/>
        <v>47289</v>
      </c>
      <c r="L168" s="39">
        <f t="shared" si="20"/>
        <v>0</v>
      </c>
      <c r="M168" s="40">
        <f t="shared" si="18"/>
        <v>0</v>
      </c>
      <c r="N168" s="40">
        <f t="shared" si="23"/>
        <v>0</v>
      </c>
      <c r="O168" s="40">
        <f t="shared" si="24"/>
        <v>0</v>
      </c>
      <c r="P168" s="40">
        <f t="shared" si="25"/>
        <v>0</v>
      </c>
    </row>
    <row r="169" spans="8:16" ht="12.75" customHeight="1" x14ac:dyDescent="0.2">
      <c r="H169" s="52">
        <f t="shared" si="19"/>
        <v>11.833333333333334</v>
      </c>
      <c r="I169" s="37">
        <f t="shared" si="26"/>
        <v>142</v>
      </c>
      <c r="J169" s="38">
        <f t="shared" si="21"/>
        <v>47289</v>
      </c>
      <c r="K169" s="53">
        <f t="shared" si="22"/>
        <v>47319</v>
      </c>
      <c r="L169" s="39">
        <f t="shared" si="20"/>
        <v>0</v>
      </c>
      <c r="M169" s="40">
        <f t="shared" si="18"/>
        <v>0</v>
      </c>
      <c r="N169" s="40">
        <f t="shared" si="23"/>
        <v>0</v>
      </c>
      <c r="O169" s="40">
        <f t="shared" si="24"/>
        <v>0</v>
      </c>
      <c r="P169" s="40">
        <f t="shared" si="25"/>
        <v>0</v>
      </c>
    </row>
    <row r="170" spans="8:16" ht="12.75" customHeight="1" x14ac:dyDescent="0.2">
      <c r="H170" s="52">
        <f t="shared" si="19"/>
        <v>11.916666666666666</v>
      </c>
      <c r="I170" s="37">
        <f t="shared" si="26"/>
        <v>143</v>
      </c>
      <c r="J170" s="38">
        <f t="shared" si="21"/>
        <v>47319</v>
      </c>
      <c r="K170" s="53">
        <f t="shared" si="22"/>
        <v>47350</v>
      </c>
      <c r="L170" s="39">
        <f t="shared" si="20"/>
        <v>0</v>
      </c>
      <c r="M170" s="40">
        <f t="shared" si="18"/>
        <v>0</v>
      </c>
      <c r="N170" s="40">
        <f t="shared" si="23"/>
        <v>0</v>
      </c>
      <c r="O170" s="40">
        <f t="shared" si="24"/>
        <v>0</v>
      </c>
      <c r="P170" s="40">
        <f t="shared" si="25"/>
        <v>0</v>
      </c>
    </row>
    <row r="171" spans="8:16" ht="12.75" customHeight="1" x14ac:dyDescent="0.2">
      <c r="H171" s="52">
        <f t="shared" si="19"/>
        <v>12</v>
      </c>
      <c r="I171" s="37">
        <f t="shared" si="26"/>
        <v>144</v>
      </c>
      <c r="J171" s="38">
        <f t="shared" si="21"/>
        <v>47350</v>
      </c>
      <c r="K171" s="53">
        <f t="shared" si="22"/>
        <v>47381</v>
      </c>
      <c r="L171" s="39">
        <f t="shared" si="20"/>
        <v>0</v>
      </c>
      <c r="M171" s="40">
        <f t="shared" si="18"/>
        <v>0</v>
      </c>
      <c r="N171" s="40">
        <f t="shared" si="23"/>
        <v>0</v>
      </c>
      <c r="O171" s="40">
        <f t="shared" si="24"/>
        <v>0</v>
      </c>
      <c r="P171" s="40">
        <f t="shared" si="25"/>
        <v>0</v>
      </c>
    </row>
    <row r="172" spans="8:16" ht="12.75" customHeight="1" x14ac:dyDescent="0.2">
      <c r="H172" s="52">
        <f t="shared" si="19"/>
        <v>12.083333333333334</v>
      </c>
      <c r="I172" s="37">
        <f t="shared" si="26"/>
        <v>145</v>
      </c>
      <c r="J172" s="38">
        <f t="shared" si="21"/>
        <v>47381</v>
      </c>
      <c r="K172" s="53">
        <f t="shared" si="22"/>
        <v>47411</v>
      </c>
      <c r="L172" s="39">
        <f t="shared" si="20"/>
        <v>0</v>
      </c>
      <c r="M172" s="40">
        <f t="shared" si="18"/>
        <v>0</v>
      </c>
      <c r="N172" s="40">
        <f t="shared" si="23"/>
        <v>0</v>
      </c>
      <c r="O172" s="40">
        <f t="shared" si="24"/>
        <v>0</v>
      </c>
      <c r="P172" s="40">
        <f t="shared" si="25"/>
        <v>0</v>
      </c>
    </row>
    <row r="173" spans="8:16" ht="12.75" customHeight="1" x14ac:dyDescent="0.2">
      <c r="H173" s="52">
        <f t="shared" si="19"/>
        <v>12.166666666666666</v>
      </c>
      <c r="I173" s="37">
        <f t="shared" si="26"/>
        <v>146</v>
      </c>
      <c r="J173" s="38">
        <f t="shared" si="21"/>
        <v>47411</v>
      </c>
      <c r="K173" s="53">
        <f t="shared" si="22"/>
        <v>47442</v>
      </c>
      <c r="L173" s="39">
        <f t="shared" si="20"/>
        <v>0</v>
      </c>
      <c r="M173" s="40">
        <f t="shared" si="18"/>
        <v>0</v>
      </c>
      <c r="N173" s="40">
        <f t="shared" si="23"/>
        <v>0</v>
      </c>
      <c r="O173" s="40">
        <f t="shared" si="24"/>
        <v>0</v>
      </c>
      <c r="P173" s="40">
        <f t="shared" si="25"/>
        <v>0</v>
      </c>
    </row>
    <row r="174" spans="8:16" ht="12.75" customHeight="1" x14ac:dyDescent="0.2">
      <c r="H174" s="52">
        <f t="shared" si="19"/>
        <v>12.25</v>
      </c>
      <c r="I174" s="37">
        <f t="shared" si="26"/>
        <v>147</v>
      </c>
      <c r="J174" s="38">
        <f t="shared" si="21"/>
        <v>47442</v>
      </c>
      <c r="K174" s="53">
        <f t="shared" si="22"/>
        <v>47472</v>
      </c>
      <c r="L174" s="39">
        <f t="shared" si="20"/>
        <v>0</v>
      </c>
      <c r="M174" s="40">
        <f t="shared" si="18"/>
        <v>0</v>
      </c>
      <c r="N174" s="40">
        <f t="shared" si="23"/>
        <v>0</v>
      </c>
      <c r="O174" s="40">
        <f t="shared" si="24"/>
        <v>0</v>
      </c>
      <c r="P174" s="40">
        <f t="shared" si="25"/>
        <v>0</v>
      </c>
    </row>
    <row r="175" spans="8:16" ht="12.75" customHeight="1" x14ac:dyDescent="0.2">
      <c r="H175" s="52">
        <f t="shared" si="19"/>
        <v>12.333333333333334</v>
      </c>
      <c r="I175" s="37">
        <f t="shared" si="26"/>
        <v>148</v>
      </c>
      <c r="J175" s="38">
        <f t="shared" si="21"/>
        <v>47472</v>
      </c>
      <c r="K175" s="53">
        <f t="shared" si="22"/>
        <v>47503</v>
      </c>
      <c r="L175" s="39">
        <f t="shared" si="20"/>
        <v>0</v>
      </c>
      <c r="M175" s="40">
        <f t="shared" si="18"/>
        <v>0</v>
      </c>
      <c r="N175" s="40">
        <f t="shared" si="23"/>
        <v>0</v>
      </c>
      <c r="O175" s="40">
        <f t="shared" si="24"/>
        <v>0</v>
      </c>
      <c r="P175" s="40">
        <f t="shared" si="25"/>
        <v>0</v>
      </c>
    </row>
    <row r="176" spans="8:16" ht="12.75" customHeight="1" x14ac:dyDescent="0.2">
      <c r="H176" s="52">
        <f t="shared" si="19"/>
        <v>12.416666666666666</v>
      </c>
      <c r="I176" s="37">
        <f t="shared" si="26"/>
        <v>149</v>
      </c>
      <c r="J176" s="38">
        <f t="shared" si="21"/>
        <v>47503</v>
      </c>
      <c r="K176" s="53">
        <f t="shared" si="22"/>
        <v>47534</v>
      </c>
      <c r="L176" s="39">
        <f t="shared" si="20"/>
        <v>0</v>
      </c>
      <c r="M176" s="40">
        <f t="shared" si="18"/>
        <v>0</v>
      </c>
      <c r="N176" s="40">
        <f t="shared" si="23"/>
        <v>0</v>
      </c>
      <c r="O176" s="40">
        <f t="shared" si="24"/>
        <v>0</v>
      </c>
      <c r="P176" s="40">
        <f t="shared" si="25"/>
        <v>0</v>
      </c>
    </row>
    <row r="177" spans="8:16" ht="12.75" customHeight="1" x14ac:dyDescent="0.2">
      <c r="H177" s="52">
        <f t="shared" si="19"/>
        <v>12.5</v>
      </c>
      <c r="I177" s="37">
        <f t="shared" si="26"/>
        <v>150</v>
      </c>
      <c r="J177" s="38">
        <f t="shared" si="21"/>
        <v>47534</v>
      </c>
      <c r="K177" s="53">
        <f t="shared" si="22"/>
        <v>47562</v>
      </c>
      <c r="L177" s="39">
        <f t="shared" si="20"/>
        <v>0</v>
      </c>
      <c r="M177" s="40">
        <f t="shared" si="18"/>
        <v>0</v>
      </c>
      <c r="N177" s="40">
        <f t="shared" si="23"/>
        <v>0</v>
      </c>
      <c r="O177" s="40">
        <f t="shared" si="24"/>
        <v>0</v>
      </c>
      <c r="P177" s="40">
        <f t="shared" si="25"/>
        <v>0</v>
      </c>
    </row>
    <row r="178" spans="8:16" ht="12.75" customHeight="1" x14ac:dyDescent="0.2">
      <c r="H178" s="52">
        <f t="shared" si="19"/>
        <v>12.583333333333334</v>
      </c>
      <c r="I178" s="37">
        <f t="shared" si="26"/>
        <v>151</v>
      </c>
      <c r="J178" s="38">
        <f t="shared" si="21"/>
        <v>47562</v>
      </c>
      <c r="K178" s="53">
        <f t="shared" si="22"/>
        <v>47593</v>
      </c>
      <c r="L178" s="39">
        <f t="shared" si="20"/>
        <v>0</v>
      </c>
      <c r="M178" s="40">
        <f t="shared" si="18"/>
        <v>0</v>
      </c>
      <c r="N178" s="40">
        <f t="shared" si="23"/>
        <v>0</v>
      </c>
      <c r="O178" s="40">
        <f t="shared" si="24"/>
        <v>0</v>
      </c>
      <c r="P178" s="40">
        <f t="shared" si="25"/>
        <v>0</v>
      </c>
    </row>
    <row r="179" spans="8:16" ht="12.75" customHeight="1" x14ac:dyDescent="0.2">
      <c r="H179" s="52">
        <f t="shared" si="19"/>
        <v>12.666666666666666</v>
      </c>
      <c r="I179" s="37">
        <f t="shared" si="26"/>
        <v>152</v>
      </c>
      <c r="J179" s="38">
        <f t="shared" si="21"/>
        <v>47593</v>
      </c>
      <c r="K179" s="53">
        <f t="shared" si="22"/>
        <v>47623</v>
      </c>
      <c r="L179" s="39">
        <f t="shared" si="20"/>
        <v>0</v>
      </c>
      <c r="M179" s="40">
        <f t="shared" si="18"/>
        <v>0</v>
      </c>
      <c r="N179" s="40">
        <f t="shared" si="23"/>
        <v>0</v>
      </c>
      <c r="O179" s="40">
        <f t="shared" si="24"/>
        <v>0</v>
      </c>
      <c r="P179" s="40">
        <f t="shared" si="25"/>
        <v>0</v>
      </c>
    </row>
    <row r="180" spans="8:16" ht="12.75" customHeight="1" x14ac:dyDescent="0.2">
      <c r="H180" s="52">
        <f t="shared" si="19"/>
        <v>12.75</v>
      </c>
      <c r="I180" s="37">
        <f t="shared" si="26"/>
        <v>153</v>
      </c>
      <c r="J180" s="38">
        <f t="shared" si="21"/>
        <v>47623</v>
      </c>
      <c r="K180" s="53">
        <f t="shared" si="22"/>
        <v>47654</v>
      </c>
      <c r="L180" s="39">
        <f t="shared" si="20"/>
        <v>0</v>
      </c>
      <c r="M180" s="40">
        <f t="shared" si="18"/>
        <v>0</v>
      </c>
      <c r="N180" s="40">
        <f t="shared" si="23"/>
        <v>0</v>
      </c>
      <c r="O180" s="40">
        <f t="shared" si="24"/>
        <v>0</v>
      </c>
      <c r="P180" s="40">
        <f t="shared" si="25"/>
        <v>0</v>
      </c>
    </row>
    <row r="181" spans="8:16" ht="12.75" customHeight="1" x14ac:dyDescent="0.2">
      <c r="H181" s="52">
        <f t="shared" si="19"/>
        <v>12.833333333333334</v>
      </c>
      <c r="I181" s="37">
        <f t="shared" si="26"/>
        <v>154</v>
      </c>
      <c r="J181" s="38">
        <f t="shared" si="21"/>
        <v>47654</v>
      </c>
      <c r="K181" s="53">
        <f t="shared" si="22"/>
        <v>47684</v>
      </c>
      <c r="L181" s="39">
        <f t="shared" si="20"/>
        <v>0</v>
      </c>
      <c r="M181" s="40">
        <f t="shared" si="18"/>
        <v>0</v>
      </c>
      <c r="N181" s="40">
        <f t="shared" si="23"/>
        <v>0</v>
      </c>
      <c r="O181" s="40">
        <f t="shared" si="24"/>
        <v>0</v>
      </c>
      <c r="P181" s="40">
        <f t="shared" si="25"/>
        <v>0</v>
      </c>
    </row>
    <row r="182" spans="8:16" ht="12.75" customHeight="1" x14ac:dyDescent="0.2">
      <c r="H182" s="52">
        <f t="shared" si="19"/>
        <v>12.916666666666666</v>
      </c>
      <c r="I182" s="37">
        <f t="shared" si="26"/>
        <v>155</v>
      </c>
      <c r="J182" s="38">
        <f t="shared" si="21"/>
        <v>47684</v>
      </c>
      <c r="K182" s="53">
        <f t="shared" si="22"/>
        <v>47715</v>
      </c>
      <c r="L182" s="39">
        <f t="shared" si="20"/>
        <v>0</v>
      </c>
      <c r="M182" s="40">
        <f t="shared" si="18"/>
        <v>0</v>
      </c>
      <c r="N182" s="40">
        <f t="shared" si="23"/>
        <v>0</v>
      </c>
      <c r="O182" s="40">
        <f t="shared" si="24"/>
        <v>0</v>
      </c>
      <c r="P182" s="40">
        <f t="shared" si="25"/>
        <v>0</v>
      </c>
    </row>
    <row r="183" spans="8:16" ht="12.75" customHeight="1" x14ac:dyDescent="0.2">
      <c r="H183" s="52">
        <f t="shared" si="19"/>
        <v>13</v>
      </c>
      <c r="I183" s="37">
        <f t="shared" si="26"/>
        <v>156</v>
      </c>
      <c r="J183" s="38">
        <f t="shared" si="21"/>
        <v>47715</v>
      </c>
      <c r="K183" s="53">
        <f t="shared" si="22"/>
        <v>47746</v>
      </c>
      <c r="L183" s="39">
        <f t="shared" si="20"/>
        <v>0</v>
      </c>
      <c r="M183" s="40">
        <f t="shared" si="18"/>
        <v>0</v>
      </c>
      <c r="N183" s="40">
        <f t="shared" si="23"/>
        <v>0</v>
      </c>
      <c r="O183" s="40">
        <f t="shared" si="24"/>
        <v>0</v>
      </c>
      <c r="P183" s="40">
        <f t="shared" si="25"/>
        <v>0</v>
      </c>
    </row>
    <row r="184" spans="8:16" ht="12.75" customHeight="1" x14ac:dyDescent="0.2">
      <c r="H184" s="52">
        <f t="shared" si="19"/>
        <v>13.083333333333334</v>
      </c>
      <c r="I184" s="37">
        <f t="shared" si="26"/>
        <v>157</v>
      </c>
      <c r="J184" s="38">
        <f t="shared" si="21"/>
        <v>47746</v>
      </c>
      <c r="K184" s="53">
        <f t="shared" si="22"/>
        <v>47776</v>
      </c>
      <c r="L184" s="39">
        <f t="shared" si="20"/>
        <v>0</v>
      </c>
      <c r="M184" s="40">
        <f t="shared" si="18"/>
        <v>0</v>
      </c>
      <c r="N184" s="40">
        <f t="shared" si="23"/>
        <v>0</v>
      </c>
      <c r="O184" s="40">
        <f t="shared" si="24"/>
        <v>0</v>
      </c>
      <c r="P184" s="40">
        <f t="shared" si="25"/>
        <v>0</v>
      </c>
    </row>
    <row r="185" spans="8:16" ht="12.75" customHeight="1" x14ac:dyDescent="0.2">
      <c r="H185" s="52">
        <f t="shared" si="19"/>
        <v>13.166666666666666</v>
      </c>
      <c r="I185" s="37">
        <f t="shared" si="26"/>
        <v>158</v>
      </c>
      <c r="J185" s="38">
        <f t="shared" si="21"/>
        <v>47776</v>
      </c>
      <c r="K185" s="53">
        <f t="shared" si="22"/>
        <v>47807</v>
      </c>
      <c r="L185" s="39">
        <f t="shared" si="20"/>
        <v>0</v>
      </c>
      <c r="M185" s="40">
        <f t="shared" si="18"/>
        <v>0</v>
      </c>
      <c r="N185" s="40">
        <f t="shared" si="23"/>
        <v>0</v>
      </c>
      <c r="O185" s="40">
        <f t="shared" si="24"/>
        <v>0</v>
      </c>
      <c r="P185" s="40">
        <f t="shared" si="25"/>
        <v>0</v>
      </c>
    </row>
    <row r="186" spans="8:16" ht="12.75" customHeight="1" x14ac:dyDescent="0.2">
      <c r="H186" s="52">
        <f t="shared" si="19"/>
        <v>13.25</v>
      </c>
      <c r="I186" s="37">
        <f t="shared" si="26"/>
        <v>159</v>
      </c>
      <c r="J186" s="38">
        <f t="shared" si="21"/>
        <v>47807</v>
      </c>
      <c r="K186" s="53">
        <f t="shared" si="22"/>
        <v>47837</v>
      </c>
      <c r="L186" s="39">
        <f t="shared" si="20"/>
        <v>0</v>
      </c>
      <c r="M186" s="40">
        <f t="shared" si="18"/>
        <v>0</v>
      </c>
      <c r="N186" s="40">
        <f t="shared" si="23"/>
        <v>0</v>
      </c>
      <c r="O186" s="40">
        <f t="shared" si="24"/>
        <v>0</v>
      </c>
      <c r="P186" s="40">
        <f t="shared" si="25"/>
        <v>0</v>
      </c>
    </row>
    <row r="187" spans="8:16" ht="12.75" customHeight="1" x14ac:dyDescent="0.2">
      <c r="H187" s="52">
        <f t="shared" si="19"/>
        <v>13.333333333333334</v>
      </c>
      <c r="I187" s="37">
        <f t="shared" si="26"/>
        <v>160</v>
      </c>
      <c r="J187" s="38">
        <f t="shared" si="21"/>
        <v>47837</v>
      </c>
      <c r="K187" s="53">
        <f t="shared" si="22"/>
        <v>47868</v>
      </c>
      <c r="L187" s="39">
        <f t="shared" si="20"/>
        <v>0</v>
      </c>
      <c r="M187" s="40">
        <f t="shared" si="18"/>
        <v>0</v>
      </c>
      <c r="N187" s="40">
        <f t="shared" si="23"/>
        <v>0</v>
      </c>
      <c r="O187" s="40">
        <f t="shared" si="24"/>
        <v>0</v>
      </c>
      <c r="P187" s="40">
        <f t="shared" si="25"/>
        <v>0</v>
      </c>
    </row>
    <row r="188" spans="8:16" ht="12.75" customHeight="1" x14ac:dyDescent="0.2">
      <c r="H188" s="52">
        <f t="shared" si="19"/>
        <v>13.416666666666666</v>
      </c>
      <c r="I188" s="37">
        <f t="shared" si="26"/>
        <v>161</v>
      </c>
      <c r="J188" s="38">
        <f t="shared" si="21"/>
        <v>47868</v>
      </c>
      <c r="K188" s="53">
        <f t="shared" si="22"/>
        <v>47899</v>
      </c>
      <c r="L188" s="39">
        <f t="shared" si="20"/>
        <v>0</v>
      </c>
      <c r="M188" s="40">
        <f t="shared" si="18"/>
        <v>0</v>
      </c>
      <c r="N188" s="40">
        <f t="shared" si="23"/>
        <v>0</v>
      </c>
      <c r="O188" s="40">
        <f t="shared" si="24"/>
        <v>0</v>
      </c>
      <c r="P188" s="40">
        <f t="shared" si="25"/>
        <v>0</v>
      </c>
    </row>
    <row r="189" spans="8:16" ht="12.75" customHeight="1" x14ac:dyDescent="0.2">
      <c r="H189" s="52">
        <f t="shared" si="19"/>
        <v>13.5</v>
      </c>
      <c r="I189" s="37">
        <f t="shared" si="26"/>
        <v>162</v>
      </c>
      <c r="J189" s="38">
        <f t="shared" si="21"/>
        <v>47899</v>
      </c>
      <c r="K189" s="53">
        <f t="shared" si="22"/>
        <v>47927</v>
      </c>
      <c r="L189" s="39">
        <f t="shared" si="20"/>
        <v>0</v>
      </c>
      <c r="M189" s="40">
        <f t="shared" si="18"/>
        <v>0</v>
      </c>
      <c r="N189" s="40">
        <f t="shared" si="23"/>
        <v>0</v>
      </c>
      <c r="O189" s="40">
        <f t="shared" si="24"/>
        <v>0</v>
      </c>
      <c r="P189" s="40">
        <f t="shared" si="25"/>
        <v>0</v>
      </c>
    </row>
    <row r="190" spans="8:16" ht="12.75" customHeight="1" x14ac:dyDescent="0.2">
      <c r="H190" s="52">
        <f t="shared" si="19"/>
        <v>13.583333333333334</v>
      </c>
      <c r="I190" s="37">
        <f t="shared" si="26"/>
        <v>163</v>
      </c>
      <c r="J190" s="38">
        <f t="shared" si="21"/>
        <v>47927</v>
      </c>
      <c r="K190" s="53">
        <f t="shared" si="22"/>
        <v>47958</v>
      </c>
      <c r="L190" s="39">
        <f t="shared" si="20"/>
        <v>0</v>
      </c>
      <c r="M190" s="40">
        <f t="shared" si="18"/>
        <v>0</v>
      </c>
      <c r="N190" s="40">
        <f t="shared" si="23"/>
        <v>0</v>
      </c>
      <c r="O190" s="40">
        <f t="shared" si="24"/>
        <v>0</v>
      </c>
      <c r="P190" s="40">
        <f t="shared" si="25"/>
        <v>0</v>
      </c>
    </row>
    <row r="191" spans="8:16" ht="12.75" customHeight="1" x14ac:dyDescent="0.2">
      <c r="H191" s="52">
        <f t="shared" si="19"/>
        <v>13.666666666666666</v>
      </c>
      <c r="I191" s="37">
        <f t="shared" si="26"/>
        <v>164</v>
      </c>
      <c r="J191" s="38">
        <f t="shared" si="21"/>
        <v>47958</v>
      </c>
      <c r="K191" s="53">
        <f t="shared" si="22"/>
        <v>47988</v>
      </c>
      <c r="L191" s="39">
        <f t="shared" si="20"/>
        <v>0</v>
      </c>
      <c r="M191" s="40">
        <f t="shared" si="18"/>
        <v>0</v>
      </c>
      <c r="N191" s="40">
        <f t="shared" si="23"/>
        <v>0</v>
      </c>
      <c r="O191" s="40">
        <f t="shared" si="24"/>
        <v>0</v>
      </c>
      <c r="P191" s="40">
        <f t="shared" si="25"/>
        <v>0</v>
      </c>
    </row>
    <row r="192" spans="8:16" ht="12.75" customHeight="1" x14ac:dyDescent="0.2">
      <c r="H192" s="52">
        <f t="shared" si="19"/>
        <v>13.75</v>
      </c>
      <c r="I192" s="37">
        <f t="shared" si="26"/>
        <v>165</v>
      </c>
      <c r="J192" s="38">
        <f t="shared" si="21"/>
        <v>47988</v>
      </c>
      <c r="K192" s="53">
        <f t="shared" si="22"/>
        <v>48019</v>
      </c>
      <c r="L192" s="39">
        <f t="shared" si="20"/>
        <v>0</v>
      </c>
      <c r="M192" s="40">
        <f t="shared" si="18"/>
        <v>0</v>
      </c>
      <c r="N192" s="40">
        <f t="shared" si="23"/>
        <v>0</v>
      </c>
      <c r="O192" s="40">
        <f t="shared" si="24"/>
        <v>0</v>
      </c>
      <c r="P192" s="40">
        <f t="shared" si="25"/>
        <v>0</v>
      </c>
    </row>
    <row r="193" spans="8:16" ht="12.75" customHeight="1" x14ac:dyDescent="0.2">
      <c r="H193" s="52">
        <f t="shared" si="19"/>
        <v>13.833333333333334</v>
      </c>
      <c r="I193" s="37">
        <f t="shared" si="26"/>
        <v>166</v>
      </c>
      <c r="J193" s="38">
        <f t="shared" si="21"/>
        <v>48019</v>
      </c>
      <c r="K193" s="53">
        <f t="shared" si="22"/>
        <v>48049</v>
      </c>
      <c r="L193" s="39">
        <f t="shared" si="20"/>
        <v>0</v>
      </c>
      <c r="M193" s="40">
        <f t="shared" si="18"/>
        <v>0</v>
      </c>
      <c r="N193" s="40">
        <f t="shared" si="23"/>
        <v>0</v>
      </c>
      <c r="O193" s="40">
        <f t="shared" si="24"/>
        <v>0</v>
      </c>
      <c r="P193" s="40">
        <f t="shared" si="25"/>
        <v>0</v>
      </c>
    </row>
    <row r="194" spans="8:16" ht="12.75" customHeight="1" x14ac:dyDescent="0.2">
      <c r="H194" s="52">
        <f t="shared" si="19"/>
        <v>13.916666666666666</v>
      </c>
      <c r="I194" s="37">
        <f t="shared" si="26"/>
        <v>167</v>
      </c>
      <c r="J194" s="38">
        <f t="shared" si="21"/>
        <v>48049</v>
      </c>
      <c r="K194" s="53">
        <f t="shared" si="22"/>
        <v>48080</v>
      </c>
      <c r="L194" s="39">
        <f t="shared" si="20"/>
        <v>0</v>
      </c>
      <c r="M194" s="40">
        <f t="shared" si="18"/>
        <v>0</v>
      </c>
      <c r="N194" s="40">
        <f t="shared" si="23"/>
        <v>0</v>
      </c>
      <c r="O194" s="40">
        <f t="shared" si="24"/>
        <v>0</v>
      </c>
      <c r="P194" s="40">
        <f t="shared" si="25"/>
        <v>0</v>
      </c>
    </row>
    <row r="195" spans="8:16" ht="12.75" customHeight="1" x14ac:dyDescent="0.2">
      <c r="H195" s="52">
        <f t="shared" si="19"/>
        <v>14</v>
      </c>
      <c r="I195" s="37">
        <f t="shared" si="26"/>
        <v>168</v>
      </c>
      <c r="J195" s="38">
        <f t="shared" si="21"/>
        <v>48080</v>
      </c>
      <c r="K195" s="53">
        <f t="shared" si="22"/>
        <v>48111</v>
      </c>
      <c r="L195" s="39">
        <f t="shared" si="20"/>
        <v>0</v>
      </c>
      <c r="M195" s="40">
        <f t="shared" si="18"/>
        <v>0</v>
      </c>
      <c r="N195" s="40">
        <f t="shared" si="23"/>
        <v>0</v>
      </c>
      <c r="O195" s="40">
        <f t="shared" si="24"/>
        <v>0</v>
      </c>
      <c r="P195" s="40">
        <f t="shared" si="25"/>
        <v>0</v>
      </c>
    </row>
    <row r="196" spans="8:16" ht="12.75" customHeight="1" x14ac:dyDescent="0.2">
      <c r="H196" s="52">
        <f t="shared" si="19"/>
        <v>14.083333333333334</v>
      </c>
      <c r="I196" s="37">
        <f t="shared" si="26"/>
        <v>169</v>
      </c>
      <c r="J196" s="38">
        <f t="shared" si="21"/>
        <v>48111</v>
      </c>
      <c r="K196" s="53">
        <f t="shared" si="22"/>
        <v>48141</v>
      </c>
      <c r="L196" s="39">
        <f t="shared" si="20"/>
        <v>0</v>
      </c>
      <c r="M196" s="40">
        <f t="shared" si="18"/>
        <v>0</v>
      </c>
      <c r="N196" s="40">
        <f t="shared" si="23"/>
        <v>0</v>
      </c>
      <c r="O196" s="40">
        <f t="shared" si="24"/>
        <v>0</v>
      </c>
      <c r="P196" s="40">
        <f t="shared" si="25"/>
        <v>0</v>
      </c>
    </row>
    <row r="197" spans="8:16" ht="12.75" customHeight="1" x14ac:dyDescent="0.2">
      <c r="H197" s="52">
        <f t="shared" si="19"/>
        <v>14.166666666666666</v>
      </c>
      <c r="I197" s="37">
        <f t="shared" si="26"/>
        <v>170</v>
      </c>
      <c r="J197" s="38">
        <f t="shared" si="21"/>
        <v>48141</v>
      </c>
      <c r="K197" s="53">
        <f t="shared" si="22"/>
        <v>48172</v>
      </c>
      <c r="L197" s="39">
        <f t="shared" si="20"/>
        <v>0</v>
      </c>
      <c r="M197" s="40">
        <f t="shared" si="18"/>
        <v>0</v>
      </c>
      <c r="N197" s="40">
        <f t="shared" si="23"/>
        <v>0</v>
      </c>
      <c r="O197" s="40">
        <f t="shared" si="24"/>
        <v>0</v>
      </c>
      <c r="P197" s="40">
        <f t="shared" si="25"/>
        <v>0</v>
      </c>
    </row>
    <row r="198" spans="8:16" ht="12.75" customHeight="1" x14ac:dyDescent="0.2">
      <c r="H198" s="52">
        <f t="shared" si="19"/>
        <v>14.25</v>
      </c>
      <c r="I198" s="37">
        <f t="shared" si="26"/>
        <v>171</v>
      </c>
      <c r="J198" s="38">
        <f t="shared" si="21"/>
        <v>48172</v>
      </c>
      <c r="K198" s="53">
        <f t="shared" si="22"/>
        <v>48202</v>
      </c>
      <c r="L198" s="39">
        <f t="shared" si="20"/>
        <v>0</v>
      </c>
      <c r="M198" s="40">
        <f t="shared" si="18"/>
        <v>0</v>
      </c>
      <c r="N198" s="40">
        <f t="shared" si="23"/>
        <v>0</v>
      </c>
      <c r="O198" s="40">
        <f t="shared" si="24"/>
        <v>0</v>
      </c>
      <c r="P198" s="40">
        <f t="shared" si="25"/>
        <v>0</v>
      </c>
    </row>
    <row r="199" spans="8:16" ht="12.75" customHeight="1" x14ac:dyDescent="0.2">
      <c r="H199" s="52">
        <f t="shared" si="19"/>
        <v>14.333333333333334</v>
      </c>
      <c r="I199" s="37">
        <f t="shared" si="26"/>
        <v>172</v>
      </c>
      <c r="J199" s="38">
        <f t="shared" si="21"/>
        <v>48202</v>
      </c>
      <c r="K199" s="53">
        <f t="shared" si="22"/>
        <v>48233</v>
      </c>
      <c r="L199" s="39">
        <f t="shared" si="20"/>
        <v>0</v>
      </c>
      <c r="M199" s="40">
        <f t="shared" si="18"/>
        <v>0</v>
      </c>
      <c r="N199" s="40">
        <f t="shared" si="23"/>
        <v>0</v>
      </c>
      <c r="O199" s="40">
        <f t="shared" si="24"/>
        <v>0</v>
      </c>
      <c r="P199" s="40">
        <f t="shared" si="25"/>
        <v>0</v>
      </c>
    </row>
    <row r="200" spans="8:16" ht="12.75" customHeight="1" x14ac:dyDescent="0.2">
      <c r="H200" s="52">
        <f t="shared" si="19"/>
        <v>14.416666666666666</v>
      </c>
      <c r="I200" s="37">
        <f t="shared" si="26"/>
        <v>173</v>
      </c>
      <c r="J200" s="38">
        <f t="shared" si="21"/>
        <v>48233</v>
      </c>
      <c r="K200" s="53">
        <f t="shared" si="22"/>
        <v>48264</v>
      </c>
      <c r="L200" s="39">
        <f t="shared" si="20"/>
        <v>0</v>
      </c>
      <c r="M200" s="40">
        <f t="shared" si="18"/>
        <v>0</v>
      </c>
      <c r="N200" s="40">
        <f t="shared" si="23"/>
        <v>0</v>
      </c>
      <c r="O200" s="40">
        <f t="shared" si="24"/>
        <v>0</v>
      </c>
      <c r="P200" s="40">
        <f t="shared" si="25"/>
        <v>0</v>
      </c>
    </row>
    <row r="201" spans="8:16" ht="12.75" customHeight="1" x14ac:dyDescent="0.2">
      <c r="H201" s="52">
        <f t="shared" si="19"/>
        <v>14.5</v>
      </c>
      <c r="I201" s="37">
        <f t="shared" si="26"/>
        <v>174</v>
      </c>
      <c r="J201" s="38">
        <f t="shared" si="21"/>
        <v>48264</v>
      </c>
      <c r="K201" s="53">
        <f t="shared" si="22"/>
        <v>48293</v>
      </c>
      <c r="L201" s="39">
        <f t="shared" si="20"/>
        <v>0</v>
      </c>
      <c r="M201" s="40">
        <f t="shared" si="18"/>
        <v>0</v>
      </c>
      <c r="N201" s="40">
        <f t="shared" si="23"/>
        <v>0</v>
      </c>
      <c r="O201" s="40">
        <f t="shared" si="24"/>
        <v>0</v>
      </c>
      <c r="P201" s="40">
        <f t="shared" si="25"/>
        <v>0</v>
      </c>
    </row>
    <row r="202" spans="8:16" ht="12.75" customHeight="1" x14ac:dyDescent="0.2">
      <c r="H202" s="52">
        <f t="shared" si="19"/>
        <v>14.583333333333334</v>
      </c>
      <c r="I202" s="37">
        <f t="shared" si="26"/>
        <v>175</v>
      </c>
      <c r="J202" s="38">
        <f t="shared" si="21"/>
        <v>48293</v>
      </c>
      <c r="K202" s="53">
        <f t="shared" si="22"/>
        <v>48324</v>
      </c>
      <c r="L202" s="39">
        <f t="shared" si="20"/>
        <v>0</v>
      </c>
      <c r="M202" s="40">
        <f t="shared" si="18"/>
        <v>0</v>
      </c>
      <c r="N202" s="40">
        <f t="shared" si="23"/>
        <v>0</v>
      </c>
      <c r="O202" s="40">
        <f t="shared" si="24"/>
        <v>0</v>
      </c>
      <c r="P202" s="40">
        <f t="shared" si="25"/>
        <v>0</v>
      </c>
    </row>
    <row r="203" spans="8:16" ht="12.75" customHeight="1" x14ac:dyDescent="0.2">
      <c r="H203" s="52">
        <f t="shared" si="19"/>
        <v>14.666666666666666</v>
      </c>
      <c r="I203" s="37">
        <f t="shared" si="26"/>
        <v>176</v>
      </c>
      <c r="J203" s="38">
        <f t="shared" si="21"/>
        <v>48324</v>
      </c>
      <c r="K203" s="53">
        <f t="shared" si="22"/>
        <v>48354</v>
      </c>
      <c r="L203" s="39">
        <f t="shared" si="20"/>
        <v>0</v>
      </c>
      <c r="M203" s="40">
        <f t="shared" si="18"/>
        <v>0</v>
      </c>
      <c r="N203" s="40">
        <f t="shared" si="23"/>
        <v>0</v>
      </c>
      <c r="O203" s="40">
        <f t="shared" si="24"/>
        <v>0</v>
      </c>
      <c r="P203" s="40">
        <f t="shared" si="25"/>
        <v>0</v>
      </c>
    </row>
    <row r="204" spans="8:16" ht="12.75" customHeight="1" x14ac:dyDescent="0.2">
      <c r="H204" s="52">
        <f t="shared" si="19"/>
        <v>14.75</v>
      </c>
      <c r="I204" s="37">
        <f t="shared" si="26"/>
        <v>177</v>
      </c>
      <c r="J204" s="38">
        <f t="shared" si="21"/>
        <v>48354</v>
      </c>
      <c r="K204" s="53">
        <f t="shared" si="22"/>
        <v>48385</v>
      </c>
      <c r="L204" s="39">
        <f t="shared" si="20"/>
        <v>0</v>
      </c>
      <c r="M204" s="40">
        <f t="shared" si="18"/>
        <v>0</v>
      </c>
      <c r="N204" s="40">
        <f t="shared" si="23"/>
        <v>0</v>
      </c>
      <c r="O204" s="40">
        <f t="shared" si="24"/>
        <v>0</v>
      </c>
      <c r="P204" s="40">
        <f t="shared" si="25"/>
        <v>0</v>
      </c>
    </row>
    <row r="205" spans="8:16" ht="12.75" customHeight="1" x14ac:dyDescent="0.2">
      <c r="H205" s="52">
        <f t="shared" si="19"/>
        <v>14.833333333333334</v>
      </c>
      <c r="I205" s="37">
        <f t="shared" si="26"/>
        <v>178</v>
      </c>
      <c r="J205" s="38">
        <f t="shared" si="21"/>
        <v>48385</v>
      </c>
      <c r="K205" s="53">
        <f t="shared" si="22"/>
        <v>48415</v>
      </c>
      <c r="L205" s="39">
        <f t="shared" si="20"/>
        <v>0</v>
      </c>
      <c r="M205" s="40">
        <f t="shared" si="18"/>
        <v>0</v>
      </c>
      <c r="N205" s="40">
        <f t="shared" si="23"/>
        <v>0</v>
      </c>
      <c r="O205" s="40">
        <f t="shared" si="24"/>
        <v>0</v>
      </c>
      <c r="P205" s="40">
        <f t="shared" si="25"/>
        <v>0</v>
      </c>
    </row>
    <row r="206" spans="8:16" ht="12.75" customHeight="1" x14ac:dyDescent="0.2">
      <c r="H206" s="52">
        <f t="shared" si="19"/>
        <v>14.916666666666666</v>
      </c>
      <c r="I206" s="37">
        <f t="shared" si="26"/>
        <v>179</v>
      </c>
      <c r="J206" s="38">
        <f t="shared" si="21"/>
        <v>48415</v>
      </c>
      <c r="K206" s="53">
        <f t="shared" si="22"/>
        <v>48446</v>
      </c>
      <c r="L206" s="39">
        <f t="shared" si="20"/>
        <v>0</v>
      </c>
      <c r="M206" s="40">
        <f t="shared" si="18"/>
        <v>0</v>
      </c>
      <c r="N206" s="40">
        <f t="shared" si="23"/>
        <v>0</v>
      </c>
      <c r="O206" s="40">
        <f t="shared" si="24"/>
        <v>0</v>
      </c>
      <c r="P206" s="40">
        <f t="shared" si="25"/>
        <v>0</v>
      </c>
    </row>
    <row r="207" spans="8:16" ht="12.75" customHeight="1" x14ac:dyDescent="0.2">
      <c r="H207" s="52">
        <f t="shared" si="19"/>
        <v>15</v>
      </c>
      <c r="I207" s="37">
        <f t="shared" si="26"/>
        <v>180</v>
      </c>
      <c r="J207" s="38">
        <f t="shared" si="21"/>
        <v>48446</v>
      </c>
      <c r="K207" s="53">
        <f t="shared" si="22"/>
        <v>48477</v>
      </c>
      <c r="L207" s="39">
        <f t="shared" si="20"/>
        <v>0</v>
      </c>
      <c r="M207" s="40">
        <f t="shared" si="18"/>
        <v>0</v>
      </c>
      <c r="N207" s="40">
        <f t="shared" si="23"/>
        <v>0</v>
      </c>
      <c r="O207" s="40">
        <f t="shared" si="24"/>
        <v>0</v>
      </c>
      <c r="P207" s="40">
        <f t="shared" si="25"/>
        <v>0</v>
      </c>
    </row>
    <row r="208" spans="8:16" ht="12.75" customHeight="1" x14ac:dyDescent="0.2">
      <c r="H208" s="52">
        <f t="shared" si="19"/>
        <v>15.083333333333334</v>
      </c>
      <c r="I208" s="37">
        <f t="shared" si="26"/>
        <v>181</v>
      </c>
      <c r="J208" s="38">
        <f t="shared" si="21"/>
        <v>48477</v>
      </c>
      <c r="K208" s="53">
        <f t="shared" si="22"/>
        <v>48507</v>
      </c>
      <c r="L208" s="39">
        <f t="shared" si="20"/>
        <v>0</v>
      </c>
      <c r="M208" s="40">
        <f t="shared" si="18"/>
        <v>0</v>
      </c>
      <c r="N208" s="40">
        <f t="shared" si="23"/>
        <v>0</v>
      </c>
      <c r="O208" s="40">
        <f t="shared" si="24"/>
        <v>0</v>
      </c>
      <c r="P208" s="40">
        <f t="shared" si="25"/>
        <v>0</v>
      </c>
    </row>
    <row r="209" spans="8:16" ht="12.75" customHeight="1" x14ac:dyDescent="0.2">
      <c r="H209" s="52">
        <f t="shared" si="19"/>
        <v>15.166666666666666</v>
      </c>
      <c r="I209" s="37">
        <f t="shared" si="26"/>
        <v>182</v>
      </c>
      <c r="J209" s="38">
        <f t="shared" si="21"/>
        <v>48507</v>
      </c>
      <c r="K209" s="53">
        <f t="shared" si="22"/>
        <v>48538</v>
      </c>
      <c r="L209" s="39">
        <f t="shared" si="20"/>
        <v>0</v>
      </c>
      <c r="M209" s="40">
        <f t="shared" si="18"/>
        <v>0</v>
      </c>
      <c r="N209" s="40">
        <f t="shared" si="23"/>
        <v>0</v>
      </c>
      <c r="O209" s="40">
        <f t="shared" si="24"/>
        <v>0</v>
      </c>
      <c r="P209" s="40">
        <f t="shared" si="25"/>
        <v>0</v>
      </c>
    </row>
    <row r="210" spans="8:16" ht="12.75" customHeight="1" x14ac:dyDescent="0.2">
      <c r="H210" s="52">
        <f t="shared" si="19"/>
        <v>15.25</v>
      </c>
      <c r="I210" s="37">
        <f t="shared" si="26"/>
        <v>183</v>
      </c>
      <c r="J210" s="38">
        <f t="shared" si="21"/>
        <v>48538</v>
      </c>
      <c r="K210" s="53">
        <f t="shared" si="22"/>
        <v>48568</v>
      </c>
      <c r="L210" s="39">
        <f t="shared" si="20"/>
        <v>0</v>
      </c>
      <c r="M210" s="40">
        <f t="shared" si="18"/>
        <v>0</v>
      </c>
      <c r="N210" s="40">
        <f t="shared" si="23"/>
        <v>0</v>
      </c>
      <c r="O210" s="40">
        <f t="shared" si="24"/>
        <v>0</v>
      </c>
      <c r="P210" s="40">
        <f t="shared" si="25"/>
        <v>0</v>
      </c>
    </row>
    <row r="211" spans="8:16" ht="12.75" customHeight="1" x14ac:dyDescent="0.2">
      <c r="H211" s="52">
        <f t="shared" si="19"/>
        <v>15.333333333333334</v>
      </c>
      <c r="I211" s="37">
        <f t="shared" si="26"/>
        <v>184</v>
      </c>
      <c r="J211" s="38">
        <f t="shared" si="21"/>
        <v>48568</v>
      </c>
      <c r="K211" s="53">
        <f t="shared" si="22"/>
        <v>48599</v>
      </c>
      <c r="L211" s="39">
        <f t="shared" si="20"/>
        <v>0</v>
      </c>
      <c r="M211" s="40">
        <f t="shared" si="18"/>
        <v>0</v>
      </c>
      <c r="N211" s="40">
        <f t="shared" si="23"/>
        <v>0</v>
      </c>
      <c r="O211" s="40">
        <f t="shared" si="24"/>
        <v>0</v>
      </c>
      <c r="P211" s="40">
        <f t="shared" si="25"/>
        <v>0</v>
      </c>
    </row>
    <row r="212" spans="8:16" ht="12.75" customHeight="1" x14ac:dyDescent="0.2">
      <c r="H212" s="52">
        <f t="shared" si="19"/>
        <v>15.416666666666666</v>
      </c>
      <c r="I212" s="37">
        <f t="shared" si="26"/>
        <v>185</v>
      </c>
      <c r="J212" s="38">
        <f t="shared" si="21"/>
        <v>48599</v>
      </c>
      <c r="K212" s="53">
        <f t="shared" si="22"/>
        <v>48630</v>
      </c>
      <c r="L212" s="39">
        <f t="shared" si="20"/>
        <v>0</v>
      </c>
      <c r="M212" s="40">
        <f t="shared" si="18"/>
        <v>0</v>
      </c>
      <c r="N212" s="40">
        <f t="shared" si="23"/>
        <v>0</v>
      </c>
      <c r="O212" s="40">
        <f t="shared" si="24"/>
        <v>0</v>
      </c>
      <c r="P212" s="40">
        <f t="shared" si="25"/>
        <v>0</v>
      </c>
    </row>
    <row r="213" spans="8:16" ht="12.75" customHeight="1" x14ac:dyDescent="0.2">
      <c r="H213" s="52">
        <f t="shared" si="19"/>
        <v>15.5</v>
      </c>
      <c r="I213" s="37">
        <f t="shared" si="26"/>
        <v>186</v>
      </c>
      <c r="J213" s="38">
        <f t="shared" si="21"/>
        <v>48630</v>
      </c>
      <c r="K213" s="53">
        <f t="shared" si="22"/>
        <v>48658</v>
      </c>
      <c r="L213" s="39">
        <f t="shared" si="20"/>
        <v>0</v>
      </c>
      <c r="M213" s="40">
        <f t="shared" si="18"/>
        <v>0</v>
      </c>
      <c r="N213" s="40">
        <f t="shared" si="23"/>
        <v>0</v>
      </c>
      <c r="O213" s="40">
        <f t="shared" si="24"/>
        <v>0</v>
      </c>
      <c r="P213" s="40">
        <f t="shared" si="25"/>
        <v>0</v>
      </c>
    </row>
    <row r="214" spans="8:16" ht="12.75" customHeight="1" x14ac:dyDescent="0.2">
      <c r="H214" s="52">
        <f t="shared" si="19"/>
        <v>15.583333333333334</v>
      </c>
      <c r="I214" s="37">
        <f t="shared" si="26"/>
        <v>187</v>
      </c>
      <c r="J214" s="38">
        <f t="shared" si="21"/>
        <v>48658</v>
      </c>
      <c r="K214" s="53">
        <f t="shared" si="22"/>
        <v>48689</v>
      </c>
      <c r="L214" s="39">
        <f t="shared" si="20"/>
        <v>0</v>
      </c>
      <c r="M214" s="40">
        <f t="shared" si="18"/>
        <v>0</v>
      </c>
      <c r="N214" s="40">
        <f t="shared" si="23"/>
        <v>0</v>
      </c>
      <c r="O214" s="40">
        <f t="shared" si="24"/>
        <v>0</v>
      </c>
      <c r="P214" s="40">
        <f t="shared" si="25"/>
        <v>0</v>
      </c>
    </row>
    <row r="215" spans="8:16" ht="12.75" customHeight="1" x14ac:dyDescent="0.2">
      <c r="H215" s="52">
        <f t="shared" si="19"/>
        <v>15.666666666666666</v>
      </c>
      <c r="I215" s="37">
        <f t="shared" si="26"/>
        <v>188</v>
      </c>
      <c r="J215" s="38">
        <f t="shared" si="21"/>
        <v>48689</v>
      </c>
      <c r="K215" s="53">
        <f t="shared" si="22"/>
        <v>48719</v>
      </c>
      <c r="L215" s="39">
        <f t="shared" si="20"/>
        <v>0</v>
      </c>
      <c r="M215" s="40">
        <f t="shared" si="18"/>
        <v>0</v>
      </c>
      <c r="N215" s="40">
        <f t="shared" si="23"/>
        <v>0</v>
      </c>
      <c r="O215" s="40">
        <f t="shared" si="24"/>
        <v>0</v>
      </c>
      <c r="P215" s="40">
        <f t="shared" si="25"/>
        <v>0</v>
      </c>
    </row>
    <row r="216" spans="8:16" ht="12.75" customHeight="1" x14ac:dyDescent="0.2">
      <c r="H216" s="52">
        <f t="shared" si="19"/>
        <v>15.75</v>
      </c>
      <c r="I216" s="37">
        <f t="shared" si="26"/>
        <v>189</v>
      </c>
      <c r="J216" s="38">
        <f t="shared" si="21"/>
        <v>48719</v>
      </c>
      <c r="K216" s="53">
        <f t="shared" si="22"/>
        <v>48750</v>
      </c>
      <c r="L216" s="39">
        <f t="shared" si="20"/>
        <v>0</v>
      </c>
      <c r="M216" s="40">
        <f t="shared" ref="M216:M279" si="27">IF(I216&lt;&gt;"",P215,"")</f>
        <v>0</v>
      </c>
      <c r="N216" s="40">
        <f t="shared" si="23"/>
        <v>0</v>
      </c>
      <c r="O216" s="40">
        <f t="shared" si="24"/>
        <v>0</v>
      </c>
      <c r="P216" s="40">
        <f t="shared" si="25"/>
        <v>0</v>
      </c>
    </row>
    <row r="217" spans="8:16" ht="12.75" customHeight="1" x14ac:dyDescent="0.2">
      <c r="H217" s="52">
        <f t="shared" si="19"/>
        <v>15.833333333333334</v>
      </c>
      <c r="I217" s="37">
        <f t="shared" si="26"/>
        <v>190</v>
      </c>
      <c r="J217" s="38">
        <f t="shared" si="21"/>
        <v>48750</v>
      </c>
      <c r="K217" s="53">
        <f t="shared" si="22"/>
        <v>48780</v>
      </c>
      <c r="L217" s="39">
        <f t="shared" si="20"/>
        <v>0</v>
      </c>
      <c r="M217" s="40">
        <f t="shared" si="27"/>
        <v>0</v>
      </c>
      <c r="N217" s="40">
        <f t="shared" si="23"/>
        <v>0</v>
      </c>
      <c r="O217" s="40">
        <f t="shared" si="24"/>
        <v>0</v>
      </c>
      <c r="P217" s="40">
        <f t="shared" si="25"/>
        <v>0</v>
      </c>
    </row>
    <row r="218" spans="8:16" ht="12.75" customHeight="1" x14ac:dyDescent="0.2">
      <c r="H218" s="52">
        <f t="shared" si="19"/>
        <v>15.916666666666666</v>
      </c>
      <c r="I218" s="37">
        <f t="shared" si="26"/>
        <v>191</v>
      </c>
      <c r="J218" s="38">
        <f t="shared" si="21"/>
        <v>48780</v>
      </c>
      <c r="K218" s="53">
        <f t="shared" si="22"/>
        <v>48811</v>
      </c>
      <c r="L218" s="39">
        <f t="shared" si="20"/>
        <v>0</v>
      </c>
      <c r="M218" s="40">
        <f t="shared" si="27"/>
        <v>0</v>
      </c>
      <c r="N218" s="40">
        <f t="shared" si="23"/>
        <v>0</v>
      </c>
      <c r="O218" s="40">
        <f t="shared" si="24"/>
        <v>0</v>
      </c>
      <c r="P218" s="40">
        <f t="shared" si="25"/>
        <v>0</v>
      </c>
    </row>
    <row r="219" spans="8:16" ht="12.75" customHeight="1" x14ac:dyDescent="0.2">
      <c r="H219" s="52">
        <f t="shared" si="19"/>
        <v>16</v>
      </c>
      <c r="I219" s="37">
        <f t="shared" si="26"/>
        <v>192</v>
      </c>
      <c r="J219" s="38">
        <f t="shared" si="21"/>
        <v>48811</v>
      </c>
      <c r="K219" s="53">
        <f t="shared" si="22"/>
        <v>48842</v>
      </c>
      <c r="L219" s="39">
        <f t="shared" si="20"/>
        <v>0</v>
      </c>
      <c r="M219" s="40">
        <f t="shared" si="27"/>
        <v>0</v>
      </c>
      <c r="N219" s="40">
        <f t="shared" si="23"/>
        <v>0</v>
      </c>
      <c r="O219" s="40">
        <f t="shared" si="24"/>
        <v>0</v>
      </c>
      <c r="P219" s="40">
        <f t="shared" si="25"/>
        <v>0</v>
      </c>
    </row>
    <row r="220" spans="8:16" ht="12.75" customHeight="1" x14ac:dyDescent="0.2">
      <c r="H220" s="52">
        <f t="shared" ref="H220:H267" si="28">I220/12</f>
        <v>16.083333333333332</v>
      </c>
      <c r="I220" s="37">
        <f t="shared" si="26"/>
        <v>193</v>
      </c>
      <c r="J220" s="38">
        <f t="shared" si="21"/>
        <v>48842</v>
      </c>
      <c r="K220" s="53">
        <f t="shared" si="22"/>
        <v>48872</v>
      </c>
      <c r="L220" s="39">
        <f t="shared" ref="L220:L283" si="29">IF(M220&lt;=L219,M220+N220,IF($L$10="Montant",VLOOKUP(M220,$L$13:$M$21,2),IF($L$10="Pourcentage du solde",IF(M220*$P$12&lt;=$P$13,$P$13,M220*$P$12),IF(M220&lt;=$P$18*$P$17,M220+N220,$P$17*$P$18))))</f>
        <v>0</v>
      </c>
      <c r="M220" s="40">
        <f t="shared" si="27"/>
        <v>0</v>
      </c>
      <c r="N220" s="40">
        <f t="shared" si="23"/>
        <v>0</v>
      </c>
      <c r="O220" s="40">
        <f t="shared" si="24"/>
        <v>0</v>
      </c>
      <c r="P220" s="40">
        <f t="shared" si="25"/>
        <v>0</v>
      </c>
    </row>
    <row r="221" spans="8:16" ht="12.75" customHeight="1" x14ac:dyDescent="0.2">
      <c r="H221" s="52">
        <f t="shared" si="28"/>
        <v>16.166666666666668</v>
      </c>
      <c r="I221" s="37">
        <f t="shared" si="26"/>
        <v>194</v>
      </c>
      <c r="J221" s="38">
        <f t="shared" ref="J221:J284" si="30">IF(I221="","",EDATE($J$28,I220))</f>
        <v>48872</v>
      </c>
      <c r="K221" s="53">
        <f t="shared" ref="K221:K284" si="31">IF(J222="",0,J222)</f>
        <v>48903</v>
      </c>
      <c r="L221" s="39">
        <f t="shared" si="29"/>
        <v>0</v>
      </c>
      <c r="M221" s="40">
        <f t="shared" si="27"/>
        <v>0</v>
      </c>
      <c r="N221" s="40">
        <f t="shared" ref="N221:N284" si="32">IF(I221&lt;&gt;"",$N$24*M221,"")</f>
        <v>0</v>
      </c>
      <c r="O221" s="40">
        <f t="shared" ref="O221:O284" si="33">IF(I221&lt;&gt;"",L221-N221,"")</f>
        <v>0</v>
      </c>
      <c r="P221" s="40">
        <f t="shared" ref="P221:P284" si="34">IF(I221&lt;&gt;"",M221-O221,"")</f>
        <v>0</v>
      </c>
    </row>
    <row r="222" spans="8:16" ht="12.75" customHeight="1" x14ac:dyDescent="0.2">
      <c r="H222" s="52">
        <f t="shared" si="28"/>
        <v>16.25</v>
      </c>
      <c r="I222" s="37">
        <f t="shared" ref="I222:I285" si="35">I221+1</f>
        <v>195</v>
      </c>
      <c r="J222" s="38">
        <f t="shared" si="30"/>
        <v>48903</v>
      </c>
      <c r="K222" s="53">
        <f t="shared" si="31"/>
        <v>48933</v>
      </c>
      <c r="L222" s="39">
        <f t="shared" si="29"/>
        <v>0</v>
      </c>
      <c r="M222" s="40">
        <f t="shared" si="27"/>
        <v>0</v>
      </c>
      <c r="N222" s="40">
        <f t="shared" si="32"/>
        <v>0</v>
      </c>
      <c r="O222" s="40">
        <f t="shared" si="33"/>
        <v>0</v>
      </c>
      <c r="P222" s="40">
        <f t="shared" si="34"/>
        <v>0</v>
      </c>
    </row>
    <row r="223" spans="8:16" ht="12.75" customHeight="1" x14ac:dyDescent="0.2">
      <c r="H223" s="52">
        <f t="shared" si="28"/>
        <v>16.333333333333332</v>
      </c>
      <c r="I223" s="37">
        <f t="shared" si="35"/>
        <v>196</v>
      </c>
      <c r="J223" s="38">
        <f t="shared" si="30"/>
        <v>48933</v>
      </c>
      <c r="K223" s="53">
        <f t="shared" si="31"/>
        <v>48964</v>
      </c>
      <c r="L223" s="39">
        <f t="shared" si="29"/>
        <v>0</v>
      </c>
      <c r="M223" s="40">
        <f t="shared" si="27"/>
        <v>0</v>
      </c>
      <c r="N223" s="40">
        <f t="shared" si="32"/>
        <v>0</v>
      </c>
      <c r="O223" s="40">
        <f t="shared" si="33"/>
        <v>0</v>
      </c>
      <c r="P223" s="40">
        <f t="shared" si="34"/>
        <v>0</v>
      </c>
    </row>
    <row r="224" spans="8:16" ht="12.75" customHeight="1" x14ac:dyDescent="0.2">
      <c r="H224" s="52">
        <f t="shared" si="28"/>
        <v>16.416666666666668</v>
      </c>
      <c r="I224" s="37">
        <f t="shared" si="35"/>
        <v>197</v>
      </c>
      <c r="J224" s="38">
        <f t="shared" si="30"/>
        <v>48964</v>
      </c>
      <c r="K224" s="53">
        <f t="shared" si="31"/>
        <v>48995</v>
      </c>
      <c r="L224" s="39">
        <f t="shared" si="29"/>
        <v>0</v>
      </c>
      <c r="M224" s="40">
        <f t="shared" si="27"/>
        <v>0</v>
      </c>
      <c r="N224" s="40">
        <f t="shared" si="32"/>
        <v>0</v>
      </c>
      <c r="O224" s="40">
        <f t="shared" si="33"/>
        <v>0</v>
      </c>
      <c r="P224" s="40">
        <f t="shared" si="34"/>
        <v>0</v>
      </c>
    </row>
    <row r="225" spans="8:16" ht="12.75" customHeight="1" x14ac:dyDescent="0.2">
      <c r="H225" s="52">
        <f t="shared" si="28"/>
        <v>16.5</v>
      </c>
      <c r="I225" s="37">
        <f t="shared" si="35"/>
        <v>198</v>
      </c>
      <c r="J225" s="38">
        <f t="shared" si="30"/>
        <v>48995</v>
      </c>
      <c r="K225" s="53">
        <f t="shared" si="31"/>
        <v>49023</v>
      </c>
      <c r="L225" s="39">
        <f t="shared" si="29"/>
        <v>0</v>
      </c>
      <c r="M225" s="40">
        <f t="shared" si="27"/>
        <v>0</v>
      </c>
      <c r="N225" s="40">
        <f t="shared" si="32"/>
        <v>0</v>
      </c>
      <c r="O225" s="40">
        <f t="shared" si="33"/>
        <v>0</v>
      </c>
      <c r="P225" s="40">
        <f t="shared" si="34"/>
        <v>0</v>
      </c>
    </row>
    <row r="226" spans="8:16" ht="12.75" customHeight="1" x14ac:dyDescent="0.2">
      <c r="H226" s="52">
        <f t="shared" si="28"/>
        <v>16.583333333333332</v>
      </c>
      <c r="I226" s="37">
        <f t="shared" si="35"/>
        <v>199</v>
      </c>
      <c r="J226" s="38">
        <f t="shared" si="30"/>
        <v>49023</v>
      </c>
      <c r="K226" s="53">
        <f t="shared" si="31"/>
        <v>49054</v>
      </c>
      <c r="L226" s="39">
        <f t="shared" si="29"/>
        <v>0</v>
      </c>
      <c r="M226" s="40">
        <f t="shared" si="27"/>
        <v>0</v>
      </c>
      <c r="N226" s="40">
        <f t="shared" si="32"/>
        <v>0</v>
      </c>
      <c r="O226" s="40">
        <f t="shared" si="33"/>
        <v>0</v>
      </c>
      <c r="P226" s="40">
        <f t="shared" si="34"/>
        <v>0</v>
      </c>
    </row>
    <row r="227" spans="8:16" ht="12.75" customHeight="1" x14ac:dyDescent="0.2">
      <c r="H227" s="52">
        <f t="shared" si="28"/>
        <v>16.666666666666668</v>
      </c>
      <c r="I227" s="37">
        <f t="shared" si="35"/>
        <v>200</v>
      </c>
      <c r="J227" s="38">
        <f t="shared" si="30"/>
        <v>49054</v>
      </c>
      <c r="K227" s="53">
        <f t="shared" si="31"/>
        <v>49084</v>
      </c>
      <c r="L227" s="39">
        <f t="shared" si="29"/>
        <v>0</v>
      </c>
      <c r="M227" s="40">
        <f t="shared" si="27"/>
        <v>0</v>
      </c>
      <c r="N227" s="40">
        <f t="shared" si="32"/>
        <v>0</v>
      </c>
      <c r="O227" s="40">
        <f t="shared" si="33"/>
        <v>0</v>
      </c>
      <c r="P227" s="40">
        <f t="shared" si="34"/>
        <v>0</v>
      </c>
    </row>
    <row r="228" spans="8:16" ht="12.75" customHeight="1" x14ac:dyDescent="0.2">
      <c r="H228" s="52">
        <f t="shared" si="28"/>
        <v>16.75</v>
      </c>
      <c r="I228" s="37">
        <f t="shared" si="35"/>
        <v>201</v>
      </c>
      <c r="J228" s="38">
        <f t="shared" si="30"/>
        <v>49084</v>
      </c>
      <c r="K228" s="53">
        <f t="shared" si="31"/>
        <v>49115</v>
      </c>
      <c r="L228" s="39">
        <f t="shared" si="29"/>
        <v>0</v>
      </c>
      <c r="M228" s="40">
        <f t="shared" si="27"/>
        <v>0</v>
      </c>
      <c r="N228" s="40">
        <f t="shared" si="32"/>
        <v>0</v>
      </c>
      <c r="O228" s="40">
        <f t="shared" si="33"/>
        <v>0</v>
      </c>
      <c r="P228" s="40">
        <f t="shared" si="34"/>
        <v>0</v>
      </c>
    </row>
    <row r="229" spans="8:16" ht="12.75" customHeight="1" x14ac:dyDescent="0.2">
      <c r="H229" s="52">
        <f t="shared" si="28"/>
        <v>16.833333333333332</v>
      </c>
      <c r="I229" s="37">
        <f t="shared" si="35"/>
        <v>202</v>
      </c>
      <c r="J229" s="38">
        <f t="shared" si="30"/>
        <v>49115</v>
      </c>
      <c r="K229" s="53">
        <f t="shared" si="31"/>
        <v>49145</v>
      </c>
      <c r="L229" s="39">
        <f t="shared" si="29"/>
        <v>0</v>
      </c>
      <c r="M229" s="40">
        <f t="shared" si="27"/>
        <v>0</v>
      </c>
      <c r="N229" s="40">
        <f t="shared" si="32"/>
        <v>0</v>
      </c>
      <c r="O229" s="40">
        <f t="shared" si="33"/>
        <v>0</v>
      </c>
      <c r="P229" s="40">
        <f t="shared" si="34"/>
        <v>0</v>
      </c>
    </row>
    <row r="230" spans="8:16" ht="12.75" customHeight="1" x14ac:dyDescent="0.2">
      <c r="H230" s="52">
        <f t="shared" si="28"/>
        <v>16.916666666666668</v>
      </c>
      <c r="I230" s="37">
        <f t="shared" si="35"/>
        <v>203</v>
      </c>
      <c r="J230" s="38">
        <f t="shared" si="30"/>
        <v>49145</v>
      </c>
      <c r="K230" s="53">
        <f t="shared" si="31"/>
        <v>49176</v>
      </c>
      <c r="L230" s="39">
        <f t="shared" si="29"/>
        <v>0</v>
      </c>
      <c r="M230" s="40">
        <f t="shared" si="27"/>
        <v>0</v>
      </c>
      <c r="N230" s="40">
        <f t="shared" si="32"/>
        <v>0</v>
      </c>
      <c r="O230" s="40">
        <f t="shared" si="33"/>
        <v>0</v>
      </c>
      <c r="P230" s="40">
        <f t="shared" si="34"/>
        <v>0</v>
      </c>
    </row>
    <row r="231" spans="8:16" ht="12.75" customHeight="1" x14ac:dyDescent="0.2">
      <c r="H231" s="52">
        <f t="shared" si="28"/>
        <v>17</v>
      </c>
      <c r="I231" s="37">
        <f t="shared" si="35"/>
        <v>204</v>
      </c>
      <c r="J231" s="38">
        <f t="shared" si="30"/>
        <v>49176</v>
      </c>
      <c r="K231" s="53">
        <f t="shared" si="31"/>
        <v>49207</v>
      </c>
      <c r="L231" s="39">
        <f t="shared" si="29"/>
        <v>0</v>
      </c>
      <c r="M231" s="40">
        <f t="shared" si="27"/>
        <v>0</v>
      </c>
      <c r="N231" s="40">
        <f t="shared" si="32"/>
        <v>0</v>
      </c>
      <c r="O231" s="40">
        <f t="shared" si="33"/>
        <v>0</v>
      </c>
      <c r="P231" s="40">
        <f t="shared" si="34"/>
        <v>0</v>
      </c>
    </row>
    <row r="232" spans="8:16" ht="12.75" customHeight="1" x14ac:dyDescent="0.2">
      <c r="H232" s="52">
        <f t="shared" si="28"/>
        <v>17.083333333333332</v>
      </c>
      <c r="I232" s="37">
        <f t="shared" si="35"/>
        <v>205</v>
      </c>
      <c r="J232" s="38">
        <f t="shared" si="30"/>
        <v>49207</v>
      </c>
      <c r="K232" s="53">
        <f t="shared" si="31"/>
        <v>49237</v>
      </c>
      <c r="L232" s="39">
        <f t="shared" si="29"/>
        <v>0</v>
      </c>
      <c r="M232" s="40">
        <f t="shared" si="27"/>
        <v>0</v>
      </c>
      <c r="N232" s="40">
        <f t="shared" si="32"/>
        <v>0</v>
      </c>
      <c r="O232" s="40">
        <f t="shared" si="33"/>
        <v>0</v>
      </c>
      <c r="P232" s="40">
        <f t="shared" si="34"/>
        <v>0</v>
      </c>
    </row>
    <row r="233" spans="8:16" ht="12.75" customHeight="1" x14ac:dyDescent="0.2">
      <c r="H233" s="52">
        <f t="shared" si="28"/>
        <v>17.166666666666668</v>
      </c>
      <c r="I233" s="37">
        <f t="shared" si="35"/>
        <v>206</v>
      </c>
      <c r="J233" s="38">
        <f t="shared" si="30"/>
        <v>49237</v>
      </c>
      <c r="K233" s="53">
        <f t="shared" si="31"/>
        <v>49268</v>
      </c>
      <c r="L233" s="39">
        <f t="shared" si="29"/>
        <v>0</v>
      </c>
      <c r="M233" s="40">
        <f t="shared" si="27"/>
        <v>0</v>
      </c>
      <c r="N233" s="40">
        <f t="shared" si="32"/>
        <v>0</v>
      </c>
      <c r="O233" s="40">
        <f t="shared" si="33"/>
        <v>0</v>
      </c>
      <c r="P233" s="40">
        <f t="shared" si="34"/>
        <v>0</v>
      </c>
    </row>
    <row r="234" spans="8:16" ht="12.75" customHeight="1" x14ac:dyDescent="0.2">
      <c r="H234" s="52">
        <f t="shared" si="28"/>
        <v>17.25</v>
      </c>
      <c r="I234" s="37">
        <f t="shared" si="35"/>
        <v>207</v>
      </c>
      <c r="J234" s="38">
        <f t="shared" si="30"/>
        <v>49268</v>
      </c>
      <c r="K234" s="53">
        <f t="shared" si="31"/>
        <v>49298</v>
      </c>
      <c r="L234" s="39">
        <f t="shared" si="29"/>
        <v>0</v>
      </c>
      <c r="M234" s="40">
        <f t="shared" si="27"/>
        <v>0</v>
      </c>
      <c r="N234" s="40">
        <f t="shared" si="32"/>
        <v>0</v>
      </c>
      <c r="O234" s="40">
        <f t="shared" si="33"/>
        <v>0</v>
      </c>
      <c r="P234" s="40">
        <f t="shared" si="34"/>
        <v>0</v>
      </c>
    </row>
    <row r="235" spans="8:16" ht="12.75" customHeight="1" x14ac:dyDescent="0.2">
      <c r="H235" s="52">
        <f t="shared" si="28"/>
        <v>17.333333333333332</v>
      </c>
      <c r="I235" s="37">
        <f t="shared" si="35"/>
        <v>208</v>
      </c>
      <c r="J235" s="38">
        <f t="shared" si="30"/>
        <v>49298</v>
      </c>
      <c r="K235" s="53">
        <f t="shared" si="31"/>
        <v>49329</v>
      </c>
      <c r="L235" s="39">
        <f t="shared" si="29"/>
        <v>0</v>
      </c>
      <c r="M235" s="40">
        <f t="shared" si="27"/>
        <v>0</v>
      </c>
      <c r="N235" s="40">
        <f t="shared" si="32"/>
        <v>0</v>
      </c>
      <c r="O235" s="40">
        <f t="shared" si="33"/>
        <v>0</v>
      </c>
      <c r="P235" s="40">
        <f t="shared" si="34"/>
        <v>0</v>
      </c>
    </row>
    <row r="236" spans="8:16" ht="12.75" customHeight="1" x14ac:dyDescent="0.2">
      <c r="H236" s="52">
        <f t="shared" si="28"/>
        <v>17.416666666666668</v>
      </c>
      <c r="I236" s="37">
        <f t="shared" si="35"/>
        <v>209</v>
      </c>
      <c r="J236" s="38">
        <f t="shared" si="30"/>
        <v>49329</v>
      </c>
      <c r="K236" s="53">
        <f t="shared" si="31"/>
        <v>49360</v>
      </c>
      <c r="L236" s="39">
        <f t="shared" si="29"/>
        <v>0</v>
      </c>
      <c r="M236" s="40">
        <f t="shared" si="27"/>
        <v>0</v>
      </c>
      <c r="N236" s="40">
        <f t="shared" si="32"/>
        <v>0</v>
      </c>
      <c r="O236" s="40">
        <f t="shared" si="33"/>
        <v>0</v>
      </c>
      <c r="P236" s="40">
        <f t="shared" si="34"/>
        <v>0</v>
      </c>
    </row>
    <row r="237" spans="8:16" ht="12.75" customHeight="1" x14ac:dyDescent="0.2">
      <c r="H237" s="52">
        <f t="shared" si="28"/>
        <v>17.5</v>
      </c>
      <c r="I237" s="37">
        <f t="shared" si="35"/>
        <v>210</v>
      </c>
      <c r="J237" s="38">
        <f t="shared" si="30"/>
        <v>49360</v>
      </c>
      <c r="K237" s="53">
        <f t="shared" si="31"/>
        <v>49388</v>
      </c>
      <c r="L237" s="39">
        <f t="shared" si="29"/>
        <v>0</v>
      </c>
      <c r="M237" s="40">
        <f t="shared" si="27"/>
        <v>0</v>
      </c>
      <c r="N237" s="40">
        <f t="shared" si="32"/>
        <v>0</v>
      </c>
      <c r="O237" s="40">
        <f t="shared" si="33"/>
        <v>0</v>
      </c>
      <c r="P237" s="40">
        <f t="shared" si="34"/>
        <v>0</v>
      </c>
    </row>
    <row r="238" spans="8:16" ht="12.75" customHeight="1" x14ac:dyDescent="0.2">
      <c r="H238" s="52">
        <f t="shared" si="28"/>
        <v>17.583333333333332</v>
      </c>
      <c r="I238" s="37">
        <f t="shared" si="35"/>
        <v>211</v>
      </c>
      <c r="J238" s="38">
        <f t="shared" si="30"/>
        <v>49388</v>
      </c>
      <c r="K238" s="53">
        <f t="shared" si="31"/>
        <v>49419</v>
      </c>
      <c r="L238" s="39">
        <f t="shared" si="29"/>
        <v>0</v>
      </c>
      <c r="M238" s="40">
        <f t="shared" si="27"/>
        <v>0</v>
      </c>
      <c r="N238" s="40">
        <f t="shared" si="32"/>
        <v>0</v>
      </c>
      <c r="O238" s="40">
        <f t="shared" si="33"/>
        <v>0</v>
      </c>
      <c r="P238" s="40">
        <f t="shared" si="34"/>
        <v>0</v>
      </c>
    </row>
    <row r="239" spans="8:16" ht="12.75" customHeight="1" x14ac:dyDescent="0.2">
      <c r="H239" s="52">
        <f t="shared" si="28"/>
        <v>17.666666666666668</v>
      </c>
      <c r="I239" s="37">
        <f t="shared" si="35"/>
        <v>212</v>
      </c>
      <c r="J239" s="38">
        <f t="shared" si="30"/>
        <v>49419</v>
      </c>
      <c r="K239" s="53">
        <f t="shared" si="31"/>
        <v>49449</v>
      </c>
      <c r="L239" s="39">
        <f t="shared" si="29"/>
        <v>0</v>
      </c>
      <c r="M239" s="40">
        <f t="shared" si="27"/>
        <v>0</v>
      </c>
      <c r="N239" s="40">
        <f t="shared" si="32"/>
        <v>0</v>
      </c>
      <c r="O239" s="40">
        <f t="shared" si="33"/>
        <v>0</v>
      </c>
      <c r="P239" s="40">
        <f t="shared" si="34"/>
        <v>0</v>
      </c>
    </row>
    <row r="240" spans="8:16" ht="12.75" customHeight="1" x14ac:dyDescent="0.2">
      <c r="H240" s="52">
        <f t="shared" si="28"/>
        <v>17.75</v>
      </c>
      <c r="I240" s="37">
        <f t="shared" si="35"/>
        <v>213</v>
      </c>
      <c r="J240" s="38">
        <f t="shared" si="30"/>
        <v>49449</v>
      </c>
      <c r="K240" s="53">
        <f t="shared" si="31"/>
        <v>49480</v>
      </c>
      <c r="L240" s="39">
        <f t="shared" si="29"/>
        <v>0</v>
      </c>
      <c r="M240" s="40">
        <f t="shared" si="27"/>
        <v>0</v>
      </c>
      <c r="N240" s="40">
        <f t="shared" si="32"/>
        <v>0</v>
      </c>
      <c r="O240" s="40">
        <f t="shared" si="33"/>
        <v>0</v>
      </c>
      <c r="P240" s="40">
        <f t="shared" si="34"/>
        <v>0</v>
      </c>
    </row>
    <row r="241" spans="8:16" ht="12.75" customHeight="1" x14ac:dyDescent="0.2">
      <c r="H241" s="52">
        <f t="shared" si="28"/>
        <v>17.833333333333332</v>
      </c>
      <c r="I241" s="37">
        <f t="shared" si="35"/>
        <v>214</v>
      </c>
      <c r="J241" s="38">
        <f t="shared" si="30"/>
        <v>49480</v>
      </c>
      <c r="K241" s="53">
        <f t="shared" si="31"/>
        <v>49510</v>
      </c>
      <c r="L241" s="39">
        <f t="shared" si="29"/>
        <v>0</v>
      </c>
      <c r="M241" s="40">
        <f t="shared" si="27"/>
        <v>0</v>
      </c>
      <c r="N241" s="40">
        <f t="shared" si="32"/>
        <v>0</v>
      </c>
      <c r="O241" s="40">
        <f t="shared" si="33"/>
        <v>0</v>
      </c>
      <c r="P241" s="40">
        <f t="shared" si="34"/>
        <v>0</v>
      </c>
    </row>
    <row r="242" spans="8:16" ht="12.75" customHeight="1" x14ac:dyDescent="0.2">
      <c r="H242" s="52">
        <f t="shared" si="28"/>
        <v>17.916666666666668</v>
      </c>
      <c r="I242" s="37">
        <f t="shared" si="35"/>
        <v>215</v>
      </c>
      <c r="J242" s="38">
        <f t="shared" si="30"/>
        <v>49510</v>
      </c>
      <c r="K242" s="53">
        <f t="shared" si="31"/>
        <v>49541</v>
      </c>
      <c r="L242" s="39">
        <f t="shared" si="29"/>
        <v>0</v>
      </c>
      <c r="M242" s="40">
        <f t="shared" si="27"/>
        <v>0</v>
      </c>
      <c r="N242" s="40">
        <f t="shared" si="32"/>
        <v>0</v>
      </c>
      <c r="O242" s="40">
        <f t="shared" si="33"/>
        <v>0</v>
      </c>
      <c r="P242" s="40">
        <f t="shared" si="34"/>
        <v>0</v>
      </c>
    </row>
    <row r="243" spans="8:16" ht="12.75" customHeight="1" x14ac:dyDescent="0.2">
      <c r="H243" s="52">
        <f t="shared" si="28"/>
        <v>18</v>
      </c>
      <c r="I243" s="37">
        <f t="shared" si="35"/>
        <v>216</v>
      </c>
      <c r="J243" s="38">
        <f t="shared" si="30"/>
        <v>49541</v>
      </c>
      <c r="K243" s="53">
        <f t="shared" si="31"/>
        <v>49572</v>
      </c>
      <c r="L243" s="39">
        <f t="shared" si="29"/>
        <v>0</v>
      </c>
      <c r="M243" s="40">
        <f t="shared" si="27"/>
        <v>0</v>
      </c>
      <c r="N243" s="40">
        <f t="shared" si="32"/>
        <v>0</v>
      </c>
      <c r="O243" s="40">
        <f t="shared" si="33"/>
        <v>0</v>
      </c>
      <c r="P243" s="40">
        <f t="shared" si="34"/>
        <v>0</v>
      </c>
    </row>
    <row r="244" spans="8:16" ht="12.75" customHeight="1" x14ac:dyDescent="0.2">
      <c r="H244" s="52">
        <f t="shared" si="28"/>
        <v>18.083333333333332</v>
      </c>
      <c r="I244" s="37">
        <f t="shared" si="35"/>
        <v>217</v>
      </c>
      <c r="J244" s="38">
        <f t="shared" si="30"/>
        <v>49572</v>
      </c>
      <c r="K244" s="53">
        <f t="shared" si="31"/>
        <v>49602</v>
      </c>
      <c r="L244" s="39">
        <f t="shared" si="29"/>
        <v>0</v>
      </c>
      <c r="M244" s="40">
        <f t="shared" si="27"/>
        <v>0</v>
      </c>
      <c r="N244" s="40">
        <f t="shared" si="32"/>
        <v>0</v>
      </c>
      <c r="O244" s="40">
        <f t="shared" si="33"/>
        <v>0</v>
      </c>
      <c r="P244" s="40">
        <f t="shared" si="34"/>
        <v>0</v>
      </c>
    </row>
    <row r="245" spans="8:16" ht="12.75" customHeight="1" x14ac:dyDescent="0.2">
      <c r="H245" s="52">
        <f t="shared" si="28"/>
        <v>18.166666666666668</v>
      </c>
      <c r="I245" s="37">
        <f t="shared" si="35"/>
        <v>218</v>
      </c>
      <c r="J245" s="38">
        <f t="shared" si="30"/>
        <v>49602</v>
      </c>
      <c r="K245" s="53">
        <f t="shared" si="31"/>
        <v>49633</v>
      </c>
      <c r="L245" s="39">
        <f t="shared" si="29"/>
        <v>0</v>
      </c>
      <c r="M245" s="40">
        <f t="shared" si="27"/>
        <v>0</v>
      </c>
      <c r="N245" s="40">
        <f t="shared" si="32"/>
        <v>0</v>
      </c>
      <c r="O245" s="40">
        <f t="shared" si="33"/>
        <v>0</v>
      </c>
      <c r="P245" s="40">
        <f t="shared" si="34"/>
        <v>0</v>
      </c>
    </row>
    <row r="246" spans="8:16" ht="12.75" customHeight="1" x14ac:dyDescent="0.2">
      <c r="H246" s="52">
        <f t="shared" si="28"/>
        <v>18.25</v>
      </c>
      <c r="I246" s="37">
        <f t="shared" si="35"/>
        <v>219</v>
      </c>
      <c r="J246" s="38">
        <f t="shared" si="30"/>
        <v>49633</v>
      </c>
      <c r="K246" s="53">
        <f t="shared" si="31"/>
        <v>49663</v>
      </c>
      <c r="L246" s="39">
        <f t="shared" si="29"/>
        <v>0</v>
      </c>
      <c r="M246" s="40">
        <f t="shared" si="27"/>
        <v>0</v>
      </c>
      <c r="N246" s="40">
        <f t="shared" si="32"/>
        <v>0</v>
      </c>
      <c r="O246" s="40">
        <f t="shared" si="33"/>
        <v>0</v>
      </c>
      <c r="P246" s="40">
        <f t="shared" si="34"/>
        <v>0</v>
      </c>
    </row>
    <row r="247" spans="8:16" ht="12.75" customHeight="1" x14ac:dyDescent="0.2">
      <c r="H247" s="52">
        <f t="shared" si="28"/>
        <v>18.333333333333332</v>
      </c>
      <c r="I247" s="37">
        <f t="shared" si="35"/>
        <v>220</v>
      </c>
      <c r="J247" s="38">
        <f t="shared" si="30"/>
        <v>49663</v>
      </c>
      <c r="K247" s="53">
        <f t="shared" si="31"/>
        <v>49694</v>
      </c>
      <c r="L247" s="39">
        <f t="shared" si="29"/>
        <v>0</v>
      </c>
      <c r="M247" s="40">
        <f t="shared" si="27"/>
        <v>0</v>
      </c>
      <c r="N247" s="40">
        <f t="shared" si="32"/>
        <v>0</v>
      </c>
      <c r="O247" s="40">
        <f t="shared" si="33"/>
        <v>0</v>
      </c>
      <c r="P247" s="40">
        <f t="shared" si="34"/>
        <v>0</v>
      </c>
    </row>
    <row r="248" spans="8:16" ht="12.75" customHeight="1" x14ac:dyDescent="0.2">
      <c r="H248" s="52">
        <f t="shared" si="28"/>
        <v>18.416666666666668</v>
      </c>
      <c r="I248" s="37">
        <f t="shared" si="35"/>
        <v>221</v>
      </c>
      <c r="J248" s="38">
        <f t="shared" si="30"/>
        <v>49694</v>
      </c>
      <c r="K248" s="53">
        <f t="shared" si="31"/>
        <v>49725</v>
      </c>
      <c r="L248" s="39">
        <f t="shared" si="29"/>
        <v>0</v>
      </c>
      <c r="M248" s="40">
        <f t="shared" si="27"/>
        <v>0</v>
      </c>
      <c r="N248" s="40">
        <f t="shared" si="32"/>
        <v>0</v>
      </c>
      <c r="O248" s="40">
        <f t="shared" si="33"/>
        <v>0</v>
      </c>
      <c r="P248" s="40">
        <f t="shared" si="34"/>
        <v>0</v>
      </c>
    </row>
    <row r="249" spans="8:16" ht="12.75" customHeight="1" x14ac:dyDescent="0.2">
      <c r="H249" s="52">
        <f t="shared" si="28"/>
        <v>18.5</v>
      </c>
      <c r="I249" s="37">
        <f t="shared" si="35"/>
        <v>222</v>
      </c>
      <c r="J249" s="38">
        <f t="shared" si="30"/>
        <v>49725</v>
      </c>
      <c r="K249" s="53">
        <f t="shared" si="31"/>
        <v>49754</v>
      </c>
      <c r="L249" s="39">
        <f t="shared" si="29"/>
        <v>0</v>
      </c>
      <c r="M249" s="40">
        <f t="shared" si="27"/>
        <v>0</v>
      </c>
      <c r="N249" s="40">
        <f t="shared" si="32"/>
        <v>0</v>
      </c>
      <c r="O249" s="40">
        <f t="shared" si="33"/>
        <v>0</v>
      </c>
      <c r="P249" s="40">
        <f t="shared" si="34"/>
        <v>0</v>
      </c>
    </row>
    <row r="250" spans="8:16" ht="12.75" customHeight="1" x14ac:dyDescent="0.2">
      <c r="H250" s="52">
        <f t="shared" si="28"/>
        <v>18.583333333333332</v>
      </c>
      <c r="I250" s="37">
        <f t="shared" si="35"/>
        <v>223</v>
      </c>
      <c r="J250" s="38">
        <f t="shared" si="30"/>
        <v>49754</v>
      </c>
      <c r="K250" s="53">
        <f t="shared" si="31"/>
        <v>49785</v>
      </c>
      <c r="L250" s="39">
        <f t="shared" si="29"/>
        <v>0</v>
      </c>
      <c r="M250" s="40">
        <f t="shared" si="27"/>
        <v>0</v>
      </c>
      <c r="N250" s="40">
        <f t="shared" si="32"/>
        <v>0</v>
      </c>
      <c r="O250" s="40">
        <f t="shared" si="33"/>
        <v>0</v>
      </c>
      <c r="P250" s="40">
        <f t="shared" si="34"/>
        <v>0</v>
      </c>
    </row>
    <row r="251" spans="8:16" ht="12.75" customHeight="1" x14ac:dyDescent="0.2">
      <c r="H251" s="52">
        <f t="shared" si="28"/>
        <v>18.666666666666668</v>
      </c>
      <c r="I251" s="37">
        <f t="shared" si="35"/>
        <v>224</v>
      </c>
      <c r="J251" s="38">
        <f t="shared" si="30"/>
        <v>49785</v>
      </c>
      <c r="K251" s="53">
        <f t="shared" si="31"/>
        <v>49815</v>
      </c>
      <c r="L251" s="39">
        <f t="shared" si="29"/>
        <v>0</v>
      </c>
      <c r="M251" s="40">
        <f t="shared" si="27"/>
        <v>0</v>
      </c>
      <c r="N251" s="40">
        <f t="shared" si="32"/>
        <v>0</v>
      </c>
      <c r="O251" s="40">
        <f t="shared" si="33"/>
        <v>0</v>
      </c>
      <c r="P251" s="40">
        <f t="shared" si="34"/>
        <v>0</v>
      </c>
    </row>
    <row r="252" spans="8:16" ht="12.75" customHeight="1" x14ac:dyDescent="0.2">
      <c r="H252" s="52">
        <f t="shared" si="28"/>
        <v>18.75</v>
      </c>
      <c r="I252" s="37">
        <f t="shared" si="35"/>
        <v>225</v>
      </c>
      <c r="J252" s="38">
        <f t="shared" si="30"/>
        <v>49815</v>
      </c>
      <c r="K252" s="53">
        <f t="shared" si="31"/>
        <v>49846</v>
      </c>
      <c r="L252" s="39">
        <f t="shared" si="29"/>
        <v>0</v>
      </c>
      <c r="M252" s="40">
        <f t="shared" si="27"/>
        <v>0</v>
      </c>
      <c r="N252" s="40">
        <f t="shared" si="32"/>
        <v>0</v>
      </c>
      <c r="O252" s="40">
        <f t="shared" si="33"/>
        <v>0</v>
      </c>
      <c r="P252" s="40">
        <f t="shared" si="34"/>
        <v>0</v>
      </c>
    </row>
    <row r="253" spans="8:16" ht="12.75" customHeight="1" x14ac:dyDescent="0.2">
      <c r="H253" s="52">
        <f t="shared" si="28"/>
        <v>18.833333333333332</v>
      </c>
      <c r="I253" s="37">
        <f t="shared" si="35"/>
        <v>226</v>
      </c>
      <c r="J253" s="38">
        <f t="shared" si="30"/>
        <v>49846</v>
      </c>
      <c r="K253" s="53">
        <f t="shared" si="31"/>
        <v>49876</v>
      </c>
      <c r="L253" s="39">
        <f t="shared" si="29"/>
        <v>0</v>
      </c>
      <c r="M253" s="40">
        <f t="shared" si="27"/>
        <v>0</v>
      </c>
      <c r="N253" s="40">
        <f t="shared" si="32"/>
        <v>0</v>
      </c>
      <c r="O253" s="40">
        <f t="shared" si="33"/>
        <v>0</v>
      </c>
      <c r="P253" s="40">
        <f t="shared" si="34"/>
        <v>0</v>
      </c>
    </row>
    <row r="254" spans="8:16" ht="12.75" customHeight="1" x14ac:dyDescent="0.2">
      <c r="H254" s="52">
        <f t="shared" si="28"/>
        <v>18.916666666666668</v>
      </c>
      <c r="I254" s="37">
        <f t="shared" si="35"/>
        <v>227</v>
      </c>
      <c r="J254" s="38">
        <f t="shared" si="30"/>
        <v>49876</v>
      </c>
      <c r="K254" s="53">
        <f t="shared" si="31"/>
        <v>49907</v>
      </c>
      <c r="L254" s="39">
        <f t="shared" si="29"/>
        <v>0</v>
      </c>
      <c r="M254" s="40">
        <f t="shared" si="27"/>
        <v>0</v>
      </c>
      <c r="N254" s="40">
        <f t="shared" si="32"/>
        <v>0</v>
      </c>
      <c r="O254" s="40">
        <f t="shared" si="33"/>
        <v>0</v>
      </c>
      <c r="P254" s="40">
        <f t="shared" si="34"/>
        <v>0</v>
      </c>
    </row>
    <row r="255" spans="8:16" ht="12.75" customHeight="1" x14ac:dyDescent="0.2">
      <c r="H255" s="52">
        <f t="shared" si="28"/>
        <v>19</v>
      </c>
      <c r="I255" s="37">
        <f t="shared" si="35"/>
        <v>228</v>
      </c>
      <c r="J255" s="38">
        <f t="shared" si="30"/>
        <v>49907</v>
      </c>
      <c r="K255" s="53">
        <f t="shared" si="31"/>
        <v>49938</v>
      </c>
      <c r="L255" s="39">
        <f t="shared" si="29"/>
        <v>0</v>
      </c>
      <c r="M255" s="40">
        <f t="shared" si="27"/>
        <v>0</v>
      </c>
      <c r="N255" s="40">
        <f t="shared" si="32"/>
        <v>0</v>
      </c>
      <c r="O255" s="40">
        <f t="shared" si="33"/>
        <v>0</v>
      </c>
      <c r="P255" s="40">
        <f t="shared" si="34"/>
        <v>0</v>
      </c>
    </row>
    <row r="256" spans="8:16" ht="12.75" customHeight="1" x14ac:dyDescent="0.2">
      <c r="H256" s="52">
        <f t="shared" si="28"/>
        <v>19.083333333333332</v>
      </c>
      <c r="I256" s="37">
        <f t="shared" si="35"/>
        <v>229</v>
      </c>
      <c r="J256" s="38">
        <f t="shared" si="30"/>
        <v>49938</v>
      </c>
      <c r="K256" s="53">
        <f t="shared" si="31"/>
        <v>49968</v>
      </c>
      <c r="L256" s="39">
        <f t="shared" si="29"/>
        <v>0</v>
      </c>
      <c r="M256" s="40">
        <f t="shared" si="27"/>
        <v>0</v>
      </c>
      <c r="N256" s="40">
        <f t="shared" si="32"/>
        <v>0</v>
      </c>
      <c r="O256" s="40">
        <f t="shared" si="33"/>
        <v>0</v>
      </c>
      <c r="P256" s="40">
        <f t="shared" si="34"/>
        <v>0</v>
      </c>
    </row>
    <row r="257" spans="8:16" ht="12.75" customHeight="1" x14ac:dyDescent="0.2">
      <c r="H257" s="52">
        <f t="shared" si="28"/>
        <v>19.166666666666668</v>
      </c>
      <c r="I257" s="37">
        <f t="shared" si="35"/>
        <v>230</v>
      </c>
      <c r="J257" s="38">
        <f t="shared" si="30"/>
        <v>49968</v>
      </c>
      <c r="K257" s="53">
        <f t="shared" si="31"/>
        <v>49999</v>
      </c>
      <c r="L257" s="39">
        <f t="shared" si="29"/>
        <v>0</v>
      </c>
      <c r="M257" s="40">
        <f t="shared" si="27"/>
        <v>0</v>
      </c>
      <c r="N257" s="40">
        <f t="shared" si="32"/>
        <v>0</v>
      </c>
      <c r="O257" s="40">
        <f t="shared" si="33"/>
        <v>0</v>
      </c>
      <c r="P257" s="40">
        <f t="shared" si="34"/>
        <v>0</v>
      </c>
    </row>
    <row r="258" spans="8:16" ht="12.75" customHeight="1" x14ac:dyDescent="0.2">
      <c r="H258" s="52">
        <f t="shared" si="28"/>
        <v>19.25</v>
      </c>
      <c r="I258" s="37">
        <f t="shared" si="35"/>
        <v>231</v>
      </c>
      <c r="J258" s="38">
        <f t="shared" si="30"/>
        <v>49999</v>
      </c>
      <c r="K258" s="53">
        <f t="shared" si="31"/>
        <v>50029</v>
      </c>
      <c r="L258" s="39">
        <f t="shared" si="29"/>
        <v>0</v>
      </c>
      <c r="M258" s="40">
        <f t="shared" si="27"/>
        <v>0</v>
      </c>
      <c r="N258" s="40">
        <f t="shared" si="32"/>
        <v>0</v>
      </c>
      <c r="O258" s="40">
        <f t="shared" si="33"/>
        <v>0</v>
      </c>
      <c r="P258" s="40">
        <f t="shared" si="34"/>
        <v>0</v>
      </c>
    </row>
    <row r="259" spans="8:16" ht="12.75" customHeight="1" x14ac:dyDescent="0.2">
      <c r="H259" s="52">
        <f t="shared" si="28"/>
        <v>19.333333333333332</v>
      </c>
      <c r="I259" s="37">
        <f t="shared" si="35"/>
        <v>232</v>
      </c>
      <c r="J259" s="38">
        <f t="shared" si="30"/>
        <v>50029</v>
      </c>
      <c r="K259" s="53">
        <f t="shared" si="31"/>
        <v>50060</v>
      </c>
      <c r="L259" s="39">
        <f t="shared" si="29"/>
        <v>0</v>
      </c>
      <c r="M259" s="40">
        <f t="shared" si="27"/>
        <v>0</v>
      </c>
      <c r="N259" s="40">
        <f t="shared" si="32"/>
        <v>0</v>
      </c>
      <c r="O259" s="40">
        <f t="shared" si="33"/>
        <v>0</v>
      </c>
      <c r="P259" s="40">
        <f t="shared" si="34"/>
        <v>0</v>
      </c>
    </row>
    <row r="260" spans="8:16" ht="12.75" customHeight="1" x14ac:dyDescent="0.2">
      <c r="H260" s="52">
        <f t="shared" si="28"/>
        <v>19.416666666666668</v>
      </c>
      <c r="I260" s="37">
        <f t="shared" si="35"/>
        <v>233</v>
      </c>
      <c r="J260" s="38">
        <f t="shared" si="30"/>
        <v>50060</v>
      </c>
      <c r="K260" s="53">
        <f t="shared" si="31"/>
        <v>50091</v>
      </c>
      <c r="L260" s="39">
        <f t="shared" si="29"/>
        <v>0</v>
      </c>
      <c r="M260" s="40">
        <f t="shared" si="27"/>
        <v>0</v>
      </c>
      <c r="N260" s="40">
        <f t="shared" si="32"/>
        <v>0</v>
      </c>
      <c r="O260" s="40">
        <f t="shared" si="33"/>
        <v>0</v>
      </c>
      <c r="P260" s="40">
        <f t="shared" si="34"/>
        <v>0</v>
      </c>
    </row>
    <row r="261" spans="8:16" ht="12.75" customHeight="1" x14ac:dyDescent="0.2">
      <c r="H261" s="52">
        <f t="shared" si="28"/>
        <v>19.5</v>
      </c>
      <c r="I261" s="37">
        <f t="shared" si="35"/>
        <v>234</v>
      </c>
      <c r="J261" s="38">
        <f t="shared" si="30"/>
        <v>50091</v>
      </c>
      <c r="K261" s="53">
        <f t="shared" si="31"/>
        <v>50119</v>
      </c>
      <c r="L261" s="39">
        <f t="shared" si="29"/>
        <v>0</v>
      </c>
      <c r="M261" s="40">
        <f t="shared" si="27"/>
        <v>0</v>
      </c>
      <c r="N261" s="40">
        <f t="shared" si="32"/>
        <v>0</v>
      </c>
      <c r="O261" s="40">
        <f t="shared" si="33"/>
        <v>0</v>
      </c>
      <c r="P261" s="40">
        <f t="shared" si="34"/>
        <v>0</v>
      </c>
    </row>
    <row r="262" spans="8:16" ht="12.75" customHeight="1" x14ac:dyDescent="0.2">
      <c r="H262" s="52">
        <f t="shared" si="28"/>
        <v>19.583333333333332</v>
      </c>
      <c r="I262" s="37">
        <f t="shared" si="35"/>
        <v>235</v>
      </c>
      <c r="J262" s="38">
        <f t="shared" si="30"/>
        <v>50119</v>
      </c>
      <c r="K262" s="53">
        <f t="shared" si="31"/>
        <v>50150</v>
      </c>
      <c r="L262" s="39">
        <f t="shared" si="29"/>
        <v>0</v>
      </c>
      <c r="M262" s="40">
        <f t="shared" si="27"/>
        <v>0</v>
      </c>
      <c r="N262" s="40">
        <f t="shared" si="32"/>
        <v>0</v>
      </c>
      <c r="O262" s="40">
        <f t="shared" si="33"/>
        <v>0</v>
      </c>
      <c r="P262" s="40">
        <f t="shared" si="34"/>
        <v>0</v>
      </c>
    </row>
    <row r="263" spans="8:16" ht="12.75" customHeight="1" x14ac:dyDescent="0.2">
      <c r="H263" s="52">
        <f t="shared" si="28"/>
        <v>19.666666666666668</v>
      </c>
      <c r="I263" s="37">
        <f t="shared" si="35"/>
        <v>236</v>
      </c>
      <c r="J263" s="38">
        <f t="shared" si="30"/>
        <v>50150</v>
      </c>
      <c r="K263" s="53">
        <f t="shared" si="31"/>
        <v>50180</v>
      </c>
      <c r="L263" s="39">
        <f t="shared" si="29"/>
        <v>0</v>
      </c>
      <c r="M263" s="40">
        <f t="shared" si="27"/>
        <v>0</v>
      </c>
      <c r="N263" s="40">
        <f t="shared" si="32"/>
        <v>0</v>
      </c>
      <c r="O263" s="40">
        <f t="shared" si="33"/>
        <v>0</v>
      </c>
      <c r="P263" s="40">
        <f t="shared" si="34"/>
        <v>0</v>
      </c>
    </row>
    <row r="264" spans="8:16" ht="12.75" customHeight="1" x14ac:dyDescent="0.2">
      <c r="H264" s="52">
        <f t="shared" si="28"/>
        <v>19.75</v>
      </c>
      <c r="I264" s="37">
        <f t="shared" si="35"/>
        <v>237</v>
      </c>
      <c r="J264" s="38">
        <f t="shared" si="30"/>
        <v>50180</v>
      </c>
      <c r="K264" s="53">
        <f t="shared" si="31"/>
        <v>50211</v>
      </c>
      <c r="L264" s="39">
        <f t="shared" si="29"/>
        <v>0</v>
      </c>
      <c r="M264" s="40">
        <f t="shared" si="27"/>
        <v>0</v>
      </c>
      <c r="N264" s="40">
        <f t="shared" si="32"/>
        <v>0</v>
      </c>
      <c r="O264" s="40">
        <f t="shared" si="33"/>
        <v>0</v>
      </c>
      <c r="P264" s="40">
        <f t="shared" si="34"/>
        <v>0</v>
      </c>
    </row>
    <row r="265" spans="8:16" ht="12.75" customHeight="1" x14ac:dyDescent="0.2">
      <c r="H265" s="52">
        <f t="shared" si="28"/>
        <v>19.833333333333332</v>
      </c>
      <c r="I265" s="37">
        <f t="shared" si="35"/>
        <v>238</v>
      </c>
      <c r="J265" s="38">
        <f t="shared" si="30"/>
        <v>50211</v>
      </c>
      <c r="K265" s="53">
        <f t="shared" si="31"/>
        <v>50241</v>
      </c>
      <c r="L265" s="39">
        <f t="shared" si="29"/>
        <v>0</v>
      </c>
      <c r="M265" s="40">
        <f t="shared" si="27"/>
        <v>0</v>
      </c>
      <c r="N265" s="40">
        <f t="shared" si="32"/>
        <v>0</v>
      </c>
      <c r="O265" s="40">
        <f t="shared" si="33"/>
        <v>0</v>
      </c>
      <c r="P265" s="40">
        <f t="shared" si="34"/>
        <v>0</v>
      </c>
    </row>
    <row r="266" spans="8:16" ht="12.75" customHeight="1" x14ac:dyDescent="0.2">
      <c r="H266" s="52">
        <f t="shared" si="28"/>
        <v>19.916666666666668</v>
      </c>
      <c r="I266" s="37">
        <f t="shared" si="35"/>
        <v>239</v>
      </c>
      <c r="J266" s="38">
        <f t="shared" si="30"/>
        <v>50241</v>
      </c>
      <c r="K266" s="53">
        <f t="shared" si="31"/>
        <v>50272</v>
      </c>
      <c r="L266" s="39">
        <f t="shared" si="29"/>
        <v>0</v>
      </c>
      <c r="M266" s="40">
        <f t="shared" si="27"/>
        <v>0</v>
      </c>
      <c r="N266" s="40">
        <f t="shared" si="32"/>
        <v>0</v>
      </c>
      <c r="O266" s="40">
        <f t="shared" si="33"/>
        <v>0</v>
      </c>
      <c r="P266" s="40">
        <f t="shared" si="34"/>
        <v>0</v>
      </c>
    </row>
    <row r="267" spans="8:16" ht="12.75" customHeight="1" x14ac:dyDescent="0.2">
      <c r="H267" s="52">
        <f t="shared" si="28"/>
        <v>20</v>
      </c>
      <c r="I267" s="37">
        <f t="shared" si="35"/>
        <v>240</v>
      </c>
      <c r="J267" s="38">
        <f t="shared" si="30"/>
        <v>50272</v>
      </c>
      <c r="K267" s="53">
        <f t="shared" si="31"/>
        <v>50303</v>
      </c>
      <c r="L267" s="39">
        <f t="shared" si="29"/>
        <v>0</v>
      </c>
      <c r="M267" s="40">
        <f t="shared" si="27"/>
        <v>0</v>
      </c>
      <c r="N267" s="40">
        <f t="shared" si="32"/>
        <v>0</v>
      </c>
      <c r="O267" s="40">
        <f t="shared" si="33"/>
        <v>0</v>
      </c>
      <c r="P267" s="40">
        <f t="shared" si="34"/>
        <v>0</v>
      </c>
    </row>
    <row r="268" spans="8:16" ht="12.75" customHeight="1" x14ac:dyDescent="0.2">
      <c r="I268" s="37">
        <f t="shared" si="35"/>
        <v>241</v>
      </c>
      <c r="J268" s="38">
        <f t="shared" si="30"/>
        <v>50303</v>
      </c>
      <c r="K268" s="53">
        <f t="shared" si="31"/>
        <v>50333</v>
      </c>
      <c r="L268" s="39">
        <f t="shared" si="29"/>
        <v>0</v>
      </c>
      <c r="M268" s="40">
        <f t="shared" si="27"/>
        <v>0</v>
      </c>
      <c r="N268" s="40">
        <f t="shared" si="32"/>
        <v>0</v>
      </c>
      <c r="O268" s="40">
        <f t="shared" si="33"/>
        <v>0</v>
      </c>
      <c r="P268" s="40">
        <f t="shared" si="34"/>
        <v>0</v>
      </c>
    </row>
    <row r="269" spans="8:16" ht="12.75" customHeight="1" x14ac:dyDescent="0.2">
      <c r="I269" s="37">
        <f t="shared" si="35"/>
        <v>242</v>
      </c>
      <c r="J269" s="38">
        <f t="shared" si="30"/>
        <v>50333</v>
      </c>
      <c r="K269" s="53">
        <f t="shared" si="31"/>
        <v>50364</v>
      </c>
      <c r="L269" s="39">
        <f t="shared" si="29"/>
        <v>0</v>
      </c>
      <c r="M269" s="40">
        <f t="shared" si="27"/>
        <v>0</v>
      </c>
      <c r="N269" s="40">
        <f t="shared" si="32"/>
        <v>0</v>
      </c>
      <c r="O269" s="40">
        <f t="shared" si="33"/>
        <v>0</v>
      </c>
      <c r="P269" s="40">
        <f t="shared" si="34"/>
        <v>0</v>
      </c>
    </row>
    <row r="270" spans="8:16" ht="12.75" customHeight="1" x14ac:dyDescent="0.2">
      <c r="I270" s="37">
        <f t="shared" si="35"/>
        <v>243</v>
      </c>
      <c r="J270" s="38">
        <f t="shared" si="30"/>
        <v>50364</v>
      </c>
      <c r="K270" s="53">
        <f t="shared" si="31"/>
        <v>50394</v>
      </c>
      <c r="L270" s="39">
        <f t="shared" si="29"/>
        <v>0</v>
      </c>
      <c r="M270" s="40">
        <f t="shared" si="27"/>
        <v>0</v>
      </c>
      <c r="N270" s="40">
        <f t="shared" si="32"/>
        <v>0</v>
      </c>
      <c r="O270" s="40">
        <f t="shared" si="33"/>
        <v>0</v>
      </c>
      <c r="P270" s="40">
        <f t="shared" si="34"/>
        <v>0</v>
      </c>
    </row>
    <row r="271" spans="8:16" ht="12.75" customHeight="1" x14ac:dyDescent="0.2">
      <c r="I271" s="37">
        <f t="shared" si="35"/>
        <v>244</v>
      </c>
      <c r="J271" s="38">
        <f t="shared" si="30"/>
        <v>50394</v>
      </c>
      <c r="K271" s="53">
        <f t="shared" si="31"/>
        <v>50425</v>
      </c>
      <c r="L271" s="39">
        <f t="shared" si="29"/>
        <v>0</v>
      </c>
      <c r="M271" s="40">
        <f t="shared" si="27"/>
        <v>0</v>
      </c>
      <c r="N271" s="40">
        <f t="shared" si="32"/>
        <v>0</v>
      </c>
      <c r="O271" s="40">
        <f t="shared" si="33"/>
        <v>0</v>
      </c>
      <c r="P271" s="40">
        <f t="shared" si="34"/>
        <v>0</v>
      </c>
    </row>
    <row r="272" spans="8:16" ht="12.75" customHeight="1" x14ac:dyDescent="0.2">
      <c r="I272" s="37">
        <f t="shared" si="35"/>
        <v>245</v>
      </c>
      <c r="J272" s="38">
        <f t="shared" si="30"/>
        <v>50425</v>
      </c>
      <c r="K272" s="53">
        <f t="shared" si="31"/>
        <v>50456</v>
      </c>
      <c r="L272" s="39">
        <f t="shared" si="29"/>
        <v>0</v>
      </c>
      <c r="M272" s="40">
        <f t="shared" si="27"/>
        <v>0</v>
      </c>
      <c r="N272" s="40">
        <f t="shared" si="32"/>
        <v>0</v>
      </c>
      <c r="O272" s="40">
        <f t="shared" si="33"/>
        <v>0</v>
      </c>
      <c r="P272" s="40">
        <f t="shared" si="34"/>
        <v>0</v>
      </c>
    </row>
    <row r="273" spans="9:16" ht="12.75" customHeight="1" x14ac:dyDescent="0.2">
      <c r="I273" s="37">
        <f t="shared" si="35"/>
        <v>246</v>
      </c>
      <c r="J273" s="38">
        <f t="shared" si="30"/>
        <v>50456</v>
      </c>
      <c r="K273" s="53">
        <f t="shared" si="31"/>
        <v>50484</v>
      </c>
      <c r="L273" s="39">
        <f t="shared" si="29"/>
        <v>0</v>
      </c>
      <c r="M273" s="40">
        <f t="shared" si="27"/>
        <v>0</v>
      </c>
      <c r="N273" s="40">
        <f t="shared" si="32"/>
        <v>0</v>
      </c>
      <c r="O273" s="40">
        <f t="shared" si="33"/>
        <v>0</v>
      </c>
      <c r="P273" s="40">
        <f t="shared" si="34"/>
        <v>0</v>
      </c>
    </row>
    <row r="274" spans="9:16" ht="12.75" customHeight="1" x14ac:dyDescent="0.2">
      <c r="I274" s="37">
        <f t="shared" si="35"/>
        <v>247</v>
      </c>
      <c r="J274" s="38">
        <f t="shared" si="30"/>
        <v>50484</v>
      </c>
      <c r="K274" s="53">
        <f t="shared" si="31"/>
        <v>50515</v>
      </c>
      <c r="L274" s="39">
        <f t="shared" si="29"/>
        <v>0</v>
      </c>
      <c r="M274" s="40">
        <f t="shared" si="27"/>
        <v>0</v>
      </c>
      <c r="N274" s="40">
        <f t="shared" si="32"/>
        <v>0</v>
      </c>
      <c r="O274" s="40">
        <f t="shared" si="33"/>
        <v>0</v>
      </c>
      <c r="P274" s="40">
        <f t="shared" si="34"/>
        <v>0</v>
      </c>
    </row>
    <row r="275" spans="9:16" ht="12.75" customHeight="1" x14ac:dyDescent="0.2">
      <c r="I275" s="37">
        <f t="shared" si="35"/>
        <v>248</v>
      </c>
      <c r="J275" s="38">
        <f t="shared" si="30"/>
        <v>50515</v>
      </c>
      <c r="K275" s="53">
        <f t="shared" si="31"/>
        <v>50545</v>
      </c>
      <c r="L275" s="39">
        <f t="shared" si="29"/>
        <v>0</v>
      </c>
      <c r="M275" s="40">
        <f t="shared" si="27"/>
        <v>0</v>
      </c>
      <c r="N275" s="40">
        <f t="shared" si="32"/>
        <v>0</v>
      </c>
      <c r="O275" s="40">
        <f t="shared" si="33"/>
        <v>0</v>
      </c>
      <c r="P275" s="40">
        <f t="shared" si="34"/>
        <v>0</v>
      </c>
    </row>
    <row r="276" spans="9:16" ht="12.75" customHeight="1" x14ac:dyDescent="0.2">
      <c r="I276" s="37">
        <f t="shared" si="35"/>
        <v>249</v>
      </c>
      <c r="J276" s="38">
        <f t="shared" si="30"/>
        <v>50545</v>
      </c>
      <c r="K276" s="53">
        <f t="shared" si="31"/>
        <v>50576</v>
      </c>
      <c r="L276" s="39">
        <f t="shared" si="29"/>
        <v>0</v>
      </c>
      <c r="M276" s="40">
        <f t="shared" si="27"/>
        <v>0</v>
      </c>
      <c r="N276" s="40">
        <f t="shared" si="32"/>
        <v>0</v>
      </c>
      <c r="O276" s="40">
        <f t="shared" si="33"/>
        <v>0</v>
      </c>
      <c r="P276" s="40">
        <f t="shared" si="34"/>
        <v>0</v>
      </c>
    </row>
    <row r="277" spans="9:16" ht="12.75" customHeight="1" x14ac:dyDescent="0.2">
      <c r="I277" s="37">
        <f t="shared" si="35"/>
        <v>250</v>
      </c>
      <c r="J277" s="38">
        <f t="shared" si="30"/>
        <v>50576</v>
      </c>
      <c r="K277" s="53">
        <f t="shared" si="31"/>
        <v>50606</v>
      </c>
      <c r="L277" s="39">
        <f t="shared" si="29"/>
        <v>0</v>
      </c>
      <c r="M277" s="40">
        <f t="shared" si="27"/>
        <v>0</v>
      </c>
      <c r="N277" s="40">
        <f t="shared" si="32"/>
        <v>0</v>
      </c>
      <c r="O277" s="40">
        <f t="shared" si="33"/>
        <v>0</v>
      </c>
      <c r="P277" s="40">
        <f t="shared" si="34"/>
        <v>0</v>
      </c>
    </row>
    <row r="278" spans="9:16" ht="12.75" customHeight="1" x14ac:dyDescent="0.2">
      <c r="I278" s="37">
        <f t="shared" si="35"/>
        <v>251</v>
      </c>
      <c r="J278" s="38">
        <f t="shared" si="30"/>
        <v>50606</v>
      </c>
      <c r="K278" s="53">
        <f t="shared" si="31"/>
        <v>50637</v>
      </c>
      <c r="L278" s="39">
        <f t="shared" si="29"/>
        <v>0</v>
      </c>
      <c r="M278" s="40">
        <f t="shared" si="27"/>
        <v>0</v>
      </c>
      <c r="N278" s="40">
        <f t="shared" si="32"/>
        <v>0</v>
      </c>
      <c r="O278" s="40">
        <f t="shared" si="33"/>
        <v>0</v>
      </c>
      <c r="P278" s="40">
        <f t="shared" si="34"/>
        <v>0</v>
      </c>
    </row>
    <row r="279" spans="9:16" ht="12.75" customHeight="1" x14ac:dyDescent="0.2">
      <c r="I279" s="37">
        <f t="shared" si="35"/>
        <v>252</v>
      </c>
      <c r="J279" s="38">
        <f t="shared" si="30"/>
        <v>50637</v>
      </c>
      <c r="K279" s="53">
        <f t="shared" si="31"/>
        <v>50668</v>
      </c>
      <c r="L279" s="39">
        <f t="shared" si="29"/>
        <v>0</v>
      </c>
      <c r="M279" s="40">
        <f t="shared" si="27"/>
        <v>0</v>
      </c>
      <c r="N279" s="40">
        <f t="shared" si="32"/>
        <v>0</v>
      </c>
      <c r="O279" s="40">
        <f t="shared" si="33"/>
        <v>0</v>
      </c>
      <c r="P279" s="40">
        <f t="shared" si="34"/>
        <v>0</v>
      </c>
    </row>
    <row r="280" spans="9:16" ht="12.75" customHeight="1" x14ac:dyDescent="0.2">
      <c r="I280" s="37">
        <f t="shared" si="35"/>
        <v>253</v>
      </c>
      <c r="J280" s="38">
        <f t="shared" si="30"/>
        <v>50668</v>
      </c>
      <c r="K280" s="53">
        <f t="shared" si="31"/>
        <v>50698</v>
      </c>
      <c r="L280" s="39">
        <f t="shared" si="29"/>
        <v>0</v>
      </c>
      <c r="M280" s="40">
        <f t="shared" ref="M280:M343" si="36">IF(I280&lt;&gt;"",P279,"")</f>
        <v>0</v>
      </c>
      <c r="N280" s="40">
        <f t="shared" si="32"/>
        <v>0</v>
      </c>
      <c r="O280" s="40">
        <f t="shared" si="33"/>
        <v>0</v>
      </c>
      <c r="P280" s="40">
        <f t="shared" si="34"/>
        <v>0</v>
      </c>
    </row>
    <row r="281" spans="9:16" ht="12.75" customHeight="1" x14ac:dyDescent="0.2">
      <c r="I281" s="37">
        <f t="shared" si="35"/>
        <v>254</v>
      </c>
      <c r="J281" s="38">
        <f t="shared" si="30"/>
        <v>50698</v>
      </c>
      <c r="K281" s="53">
        <f t="shared" si="31"/>
        <v>50729</v>
      </c>
      <c r="L281" s="39">
        <f t="shared" si="29"/>
        <v>0</v>
      </c>
      <c r="M281" s="40">
        <f t="shared" si="36"/>
        <v>0</v>
      </c>
      <c r="N281" s="40">
        <f t="shared" si="32"/>
        <v>0</v>
      </c>
      <c r="O281" s="40">
        <f t="shared" si="33"/>
        <v>0</v>
      </c>
      <c r="P281" s="40">
        <f t="shared" si="34"/>
        <v>0</v>
      </c>
    </row>
    <row r="282" spans="9:16" ht="12.75" customHeight="1" x14ac:dyDescent="0.2">
      <c r="I282" s="37">
        <f t="shared" si="35"/>
        <v>255</v>
      </c>
      <c r="J282" s="38">
        <f t="shared" si="30"/>
        <v>50729</v>
      </c>
      <c r="K282" s="53">
        <f t="shared" si="31"/>
        <v>50759</v>
      </c>
      <c r="L282" s="39">
        <f t="shared" si="29"/>
        <v>0</v>
      </c>
      <c r="M282" s="40">
        <f t="shared" si="36"/>
        <v>0</v>
      </c>
      <c r="N282" s="40">
        <f t="shared" si="32"/>
        <v>0</v>
      </c>
      <c r="O282" s="40">
        <f t="shared" si="33"/>
        <v>0</v>
      </c>
      <c r="P282" s="40">
        <f t="shared" si="34"/>
        <v>0</v>
      </c>
    </row>
    <row r="283" spans="9:16" ht="12.75" customHeight="1" x14ac:dyDescent="0.2">
      <c r="I283" s="37">
        <f t="shared" si="35"/>
        <v>256</v>
      </c>
      <c r="J283" s="38">
        <f t="shared" si="30"/>
        <v>50759</v>
      </c>
      <c r="K283" s="53">
        <f t="shared" si="31"/>
        <v>50790</v>
      </c>
      <c r="L283" s="39">
        <f t="shared" si="29"/>
        <v>0</v>
      </c>
      <c r="M283" s="40">
        <f t="shared" si="36"/>
        <v>0</v>
      </c>
      <c r="N283" s="40">
        <f t="shared" si="32"/>
        <v>0</v>
      </c>
      <c r="O283" s="40">
        <f t="shared" si="33"/>
        <v>0</v>
      </c>
      <c r="P283" s="40">
        <f t="shared" si="34"/>
        <v>0</v>
      </c>
    </row>
    <row r="284" spans="9:16" ht="12.75" customHeight="1" x14ac:dyDescent="0.2">
      <c r="I284" s="37">
        <f t="shared" si="35"/>
        <v>257</v>
      </c>
      <c r="J284" s="38">
        <f t="shared" si="30"/>
        <v>50790</v>
      </c>
      <c r="K284" s="53">
        <f t="shared" si="31"/>
        <v>50821</v>
      </c>
      <c r="L284" s="39">
        <f t="shared" ref="L284:L347" si="37">IF(M284&lt;=L283,M284+N284,IF($L$10="Montant",VLOOKUP(M284,$L$13:$M$21,2),IF($L$10="Pourcentage du solde",IF(M284*$P$12&lt;=$P$13,$P$13,M284*$P$12),IF(M284&lt;=$P$18*$P$17,M284+N284,$P$17*$P$18))))</f>
        <v>0</v>
      </c>
      <c r="M284" s="40">
        <f t="shared" si="36"/>
        <v>0</v>
      </c>
      <c r="N284" s="40">
        <f t="shared" si="32"/>
        <v>0</v>
      </c>
      <c r="O284" s="40">
        <f t="shared" si="33"/>
        <v>0</v>
      </c>
      <c r="P284" s="40">
        <f t="shared" si="34"/>
        <v>0</v>
      </c>
    </row>
    <row r="285" spans="9:16" ht="12.75" customHeight="1" x14ac:dyDescent="0.2">
      <c r="I285" s="37">
        <f t="shared" si="35"/>
        <v>258</v>
      </c>
      <c r="J285" s="38">
        <f t="shared" ref="J285:J348" si="38">IF(I285="","",EDATE($J$28,I284))</f>
        <v>50821</v>
      </c>
      <c r="K285" s="53">
        <f t="shared" ref="K285:K348" si="39">IF(J286="",0,J286)</f>
        <v>50849</v>
      </c>
      <c r="L285" s="39">
        <f t="shared" si="37"/>
        <v>0</v>
      </c>
      <c r="M285" s="40">
        <f t="shared" si="36"/>
        <v>0</v>
      </c>
      <c r="N285" s="40">
        <f t="shared" ref="N285:N348" si="40">IF(I285&lt;&gt;"",$N$24*M285,"")</f>
        <v>0</v>
      </c>
      <c r="O285" s="40">
        <f t="shared" ref="O285:O348" si="41">IF(I285&lt;&gt;"",L285-N285,"")</f>
        <v>0</v>
      </c>
      <c r="P285" s="40">
        <f t="shared" ref="P285:P348" si="42">IF(I285&lt;&gt;"",M285-O285,"")</f>
        <v>0</v>
      </c>
    </row>
    <row r="286" spans="9:16" ht="12.75" customHeight="1" x14ac:dyDescent="0.2">
      <c r="I286" s="37">
        <f t="shared" ref="I286:I349" si="43">I285+1</f>
        <v>259</v>
      </c>
      <c r="J286" s="38">
        <f t="shared" si="38"/>
        <v>50849</v>
      </c>
      <c r="K286" s="53">
        <f t="shared" si="39"/>
        <v>50880</v>
      </c>
      <c r="L286" s="39">
        <f t="shared" si="37"/>
        <v>0</v>
      </c>
      <c r="M286" s="40">
        <f t="shared" si="36"/>
        <v>0</v>
      </c>
      <c r="N286" s="40">
        <f t="shared" si="40"/>
        <v>0</v>
      </c>
      <c r="O286" s="40">
        <f t="shared" si="41"/>
        <v>0</v>
      </c>
      <c r="P286" s="40">
        <f t="shared" si="42"/>
        <v>0</v>
      </c>
    </row>
    <row r="287" spans="9:16" ht="12.75" customHeight="1" x14ac:dyDescent="0.2">
      <c r="I287" s="37">
        <f t="shared" si="43"/>
        <v>260</v>
      </c>
      <c r="J287" s="38">
        <f t="shared" si="38"/>
        <v>50880</v>
      </c>
      <c r="K287" s="53">
        <f t="shared" si="39"/>
        <v>50910</v>
      </c>
      <c r="L287" s="39">
        <f t="shared" si="37"/>
        <v>0</v>
      </c>
      <c r="M287" s="40">
        <f t="shared" si="36"/>
        <v>0</v>
      </c>
      <c r="N287" s="40">
        <f t="shared" si="40"/>
        <v>0</v>
      </c>
      <c r="O287" s="40">
        <f t="shared" si="41"/>
        <v>0</v>
      </c>
      <c r="P287" s="40">
        <f t="shared" si="42"/>
        <v>0</v>
      </c>
    </row>
    <row r="288" spans="9:16" ht="12.75" customHeight="1" x14ac:dyDescent="0.2">
      <c r="I288" s="37">
        <f t="shared" si="43"/>
        <v>261</v>
      </c>
      <c r="J288" s="38">
        <f t="shared" si="38"/>
        <v>50910</v>
      </c>
      <c r="K288" s="53">
        <f t="shared" si="39"/>
        <v>50941</v>
      </c>
      <c r="L288" s="39">
        <f t="shared" si="37"/>
        <v>0</v>
      </c>
      <c r="M288" s="40">
        <f t="shared" si="36"/>
        <v>0</v>
      </c>
      <c r="N288" s="40">
        <f t="shared" si="40"/>
        <v>0</v>
      </c>
      <c r="O288" s="40">
        <f t="shared" si="41"/>
        <v>0</v>
      </c>
      <c r="P288" s="40">
        <f t="shared" si="42"/>
        <v>0</v>
      </c>
    </row>
    <row r="289" spans="9:16" ht="12.75" customHeight="1" x14ac:dyDescent="0.2">
      <c r="I289" s="37">
        <f t="shared" si="43"/>
        <v>262</v>
      </c>
      <c r="J289" s="38">
        <f t="shared" si="38"/>
        <v>50941</v>
      </c>
      <c r="K289" s="53">
        <f t="shared" si="39"/>
        <v>50971</v>
      </c>
      <c r="L289" s="39">
        <f t="shared" si="37"/>
        <v>0</v>
      </c>
      <c r="M289" s="40">
        <f t="shared" si="36"/>
        <v>0</v>
      </c>
      <c r="N289" s="40">
        <f t="shared" si="40"/>
        <v>0</v>
      </c>
      <c r="O289" s="40">
        <f t="shared" si="41"/>
        <v>0</v>
      </c>
      <c r="P289" s="40">
        <f t="shared" si="42"/>
        <v>0</v>
      </c>
    </row>
    <row r="290" spans="9:16" ht="12.75" customHeight="1" x14ac:dyDescent="0.2">
      <c r="I290" s="37">
        <f t="shared" si="43"/>
        <v>263</v>
      </c>
      <c r="J290" s="38">
        <f t="shared" si="38"/>
        <v>50971</v>
      </c>
      <c r="K290" s="53">
        <f t="shared" si="39"/>
        <v>51002</v>
      </c>
      <c r="L290" s="39">
        <f t="shared" si="37"/>
        <v>0</v>
      </c>
      <c r="M290" s="40">
        <f t="shared" si="36"/>
        <v>0</v>
      </c>
      <c r="N290" s="40">
        <f t="shared" si="40"/>
        <v>0</v>
      </c>
      <c r="O290" s="40">
        <f t="shared" si="41"/>
        <v>0</v>
      </c>
      <c r="P290" s="40">
        <f t="shared" si="42"/>
        <v>0</v>
      </c>
    </row>
    <row r="291" spans="9:16" ht="12.75" customHeight="1" x14ac:dyDescent="0.2">
      <c r="I291" s="37">
        <f t="shared" si="43"/>
        <v>264</v>
      </c>
      <c r="J291" s="38">
        <f t="shared" si="38"/>
        <v>51002</v>
      </c>
      <c r="K291" s="53">
        <f t="shared" si="39"/>
        <v>51033</v>
      </c>
      <c r="L291" s="39">
        <f t="shared" si="37"/>
        <v>0</v>
      </c>
      <c r="M291" s="40">
        <f t="shared" si="36"/>
        <v>0</v>
      </c>
      <c r="N291" s="40">
        <f t="shared" si="40"/>
        <v>0</v>
      </c>
      <c r="O291" s="40">
        <f t="shared" si="41"/>
        <v>0</v>
      </c>
      <c r="P291" s="40">
        <f t="shared" si="42"/>
        <v>0</v>
      </c>
    </row>
    <row r="292" spans="9:16" ht="12.75" customHeight="1" x14ac:dyDescent="0.2">
      <c r="I292" s="37">
        <f t="shared" si="43"/>
        <v>265</v>
      </c>
      <c r="J292" s="38">
        <f t="shared" si="38"/>
        <v>51033</v>
      </c>
      <c r="K292" s="53">
        <f t="shared" si="39"/>
        <v>51063</v>
      </c>
      <c r="L292" s="39">
        <f t="shared" si="37"/>
        <v>0</v>
      </c>
      <c r="M292" s="40">
        <f t="shared" si="36"/>
        <v>0</v>
      </c>
      <c r="N292" s="40">
        <f t="shared" si="40"/>
        <v>0</v>
      </c>
      <c r="O292" s="40">
        <f t="shared" si="41"/>
        <v>0</v>
      </c>
      <c r="P292" s="40">
        <f t="shared" si="42"/>
        <v>0</v>
      </c>
    </row>
    <row r="293" spans="9:16" ht="12.75" customHeight="1" x14ac:dyDescent="0.2">
      <c r="I293" s="37">
        <f t="shared" si="43"/>
        <v>266</v>
      </c>
      <c r="J293" s="38">
        <f t="shared" si="38"/>
        <v>51063</v>
      </c>
      <c r="K293" s="53">
        <f t="shared" si="39"/>
        <v>51094</v>
      </c>
      <c r="L293" s="39">
        <f t="shared" si="37"/>
        <v>0</v>
      </c>
      <c r="M293" s="40">
        <f t="shared" si="36"/>
        <v>0</v>
      </c>
      <c r="N293" s="40">
        <f t="shared" si="40"/>
        <v>0</v>
      </c>
      <c r="O293" s="40">
        <f t="shared" si="41"/>
        <v>0</v>
      </c>
      <c r="P293" s="40">
        <f t="shared" si="42"/>
        <v>0</v>
      </c>
    </row>
    <row r="294" spans="9:16" ht="12.75" customHeight="1" x14ac:dyDescent="0.2">
      <c r="I294" s="37">
        <f t="shared" si="43"/>
        <v>267</v>
      </c>
      <c r="J294" s="38">
        <f t="shared" si="38"/>
        <v>51094</v>
      </c>
      <c r="K294" s="53">
        <f t="shared" si="39"/>
        <v>51124</v>
      </c>
      <c r="L294" s="39">
        <f t="shared" si="37"/>
        <v>0</v>
      </c>
      <c r="M294" s="40">
        <f t="shared" si="36"/>
        <v>0</v>
      </c>
      <c r="N294" s="40">
        <f t="shared" si="40"/>
        <v>0</v>
      </c>
      <c r="O294" s="40">
        <f t="shared" si="41"/>
        <v>0</v>
      </c>
      <c r="P294" s="40">
        <f t="shared" si="42"/>
        <v>0</v>
      </c>
    </row>
    <row r="295" spans="9:16" ht="12.75" customHeight="1" x14ac:dyDescent="0.2">
      <c r="I295" s="37">
        <f t="shared" si="43"/>
        <v>268</v>
      </c>
      <c r="J295" s="38">
        <f t="shared" si="38"/>
        <v>51124</v>
      </c>
      <c r="K295" s="53">
        <f t="shared" si="39"/>
        <v>51155</v>
      </c>
      <c r="L295" s="39">
        <f t="shared" si="37"/>
        <v>0</v>
      </c>
      <c r="M295" s="40">
        <f t="shared" si="36"/>
        <v>0</v>
      </c>
      <c r="N295" s="40">
        <f t="shared" si="40"/>
        <v>0</v>
      </c>
      <c r="O295" s="40">
        <f t="shared" si="41"/>
        <v>0</v>
      </c>
      <c r="P295" s="40">
        <f t="shared" si="42"/>
        <v>0</v>
      </c>
    </row>
    <row r="296" spans="9:16" ht="12.75" customHeight="1" x14ac:dyDescent="0.2">
      <c r="I296" s="37">
        <f t="shared" si="43"/>
        <v>269</v>
      </c>
      <c r="J296" s="38">
        <f t="shared" si="38"/>
        <v>51155</v>
      </c>
      <c r="K296" s="53">
        <f t="shared" si="39"/>
        <v>51186</v>
      </c>
      <c r="L296" s="39">
        <f t="shared" si="37"/>
        <v>0</v>
      </c>
      <c r="M296" s="40">
        <f t="shared" si="36"/>
        <v>0</v>
      </c>
      <c r="N296" s="40">
        <f t="shared" si="40"/>
        <v>0</v>
      </c>
      <c r="O296" s="40">
        <f t="shared" si="41"/>
        <v>0</v>
      </c>
      <c r="P296" s="40">
        <f t="shared" si="42"/>
        <v>0</v>
      </c>
    </row>
    <row r="297" spans="9:16" ht="12.75" customHeight="1" x14ac:dyDescent="0.2">
      <c r="I297" s="37">
        <f t="shared" si="43"/>
        <v>270</v>
      </c>
      <c r="J297" s="38">
        <f t="shared" si="38"/>
        <v>51186</v>
      </c>
      <c r="K297" s="53">
        <f t="shared" si="39"/>
        <v>51215</v>
      </c>
      <c r="L297" s="39">
        <f t="shared" si="37"/>
        <v>0</v>
      </c>
      <c r="M297" s="40">
        <f t="shared" si="36"/>
        <v>0</v>
      </c>
      <c r="N297" s="40">
        <f t="shared" si="40"/>
        <v>0</v>
      </c>
      <c r="O297" s="40">
        <f t="shared" si="41"/>
        <v>0</v>
      </c>
      <c r="P297" s="40">
        <f t="shared" si="42"/>
        <v>0</v>
      </c>
    </row>
    <row r="298" spans="9:16" ht="12.75" customHeight="1" x14ac:dyDescent="0.2">
      <c r="I298" s="37">
        <f t="shared" si="43"/>
        <v>271</v>
      </c>
      <c r="J298" s="38">
        <f t="shared" si="38"/>
        <v>51215</v>
      </c>
      <c r="K298" s="53">
        <f t="shared" si="39"/>
        <v>51246</v>
      </c>
      <c r="L298" s="39">
        <f t="shared" si="37"/>
        <v>0</v>
      </c>
      <c r="M298" s="40">
        <f t="shared" si="36"/>
        <v>0</v>
      </c>
      <c r="N298" s="40">
        <f t="shared" si="40"/>
        <v>0</v>
      </c>
      <c r="O298" s="40">
        <f t="shared" si="41"/>
        <v>0</v>
      </c>
      <c r="P298" s="40">
        <f t="shared" si="42"/>
        <v>0</v>
      </c>
    </row>
    <row r="299" spans="9:16" ht="12.75" customHeight="1" x14ac:dyDescent="0.2">
      <c r="I299" s="37">
        <f t="shared" si="43"/>
        <v>272</v>
      </c>
      <c r="J299" s="38">
        <f t="shared" si="38"/>
        <v>51246</v>
      </c>
      <c r="K299" s="53">
        <f t="shared" si="39"/>
        <v>51276</v>
      </c>
      <c r="L299" s="39">
        <f t="shared" si="37"/>
        <v>0</v>
      </c>
      <c r="M299" s="40">
        <f t="shared" si="36"/>
        <v>0</v>
      </c>
      <c r="N299" s="40">
        <f t="shared" si="40"/>
        <v>0</v>
      </c>
      <c r="O299" s="40">
        <f t="shared" si="41"/>
        <v>0</v>
      </c>
      <c r="P299" s="40">
        <f t="shared" si="42"/>
        <v>0</v>
      </c>
    </row>
    <row r="300" spans="9:16" ht="12.75" customHeight="1" x14ac:dyDescent="0.2">
      <c r="I300" s="37">
        <f t="shared" si="43"/>
        <v>273</v>
      </c>
      <c r="J300" s="38">
        <f t="shared" si="38"/>
        <v>51276</v>
      </c>
      <c r="K300" s="53">
        <f t="shared" si="39"/>
        <v>51307</v>
      </c>
      <c r="L300" s="39">
        <f t="shared" si="37"/>
        <v>0</v>
      </c>
      <c r="M300" s="40">
        <f t="shared" si="36"/>
        <v>0</v>
      </c>
      <c r="N300" s="40">
        <f t="shared" si="40"/>
        <v>0</v>
      </c>
      <c r="O300" s="40">
        <f t="shared" si="41"/>
        <v>0</v>
      </c>
      <c r="P300" s="40">
        <f t="shared" si="42"/>
        <v>0</v>
      </c>
    </row>
    <row r="301" spans="9:16" ht="12.75" customHeight="1" x14ac:dyDescent="0.2">
      <c r="I301" s="37">
        <f t="shared" si="43"/>
        <v>274</v>
      </c>
      <c r="J301" s="38">
        <f t="shared" si="38"/>
        <v>51307</v>
      </c>
      <c r="K301" s="53">
        <f t="shared" si="39"/>
        <v>51337</v>
      </c>
      <c r="L301" s="39">
        <f t="shared" si="37"/>
        <v>0</v>
      </c>
      <c r="M301" s="40">
        <f t="shared" si="36"/>
        <v>0</v>
      </c>
      <c r="N301" s="40">
        <f t="shared" si="40"/>
        <v>0</v>
      </c>
      <c r="O301" s="40">
        <f t="shared" si="41"/>
        <v>0</v>
      </c>
      <c r="P301" s="40">
        <f t="shared" si="42"/>
        <v>0</v>
      </c>
    </row>
    <row r="302" spans="9:16" ht="12.75" customHeight="1" x14ac:dyDescent="0.2">
      <c r="I302" s="37">
        <f t="shared" si="43"/>
        <v>275</v>
      </c>
      <c r="J302" s="38">
        <f t="shared" si="38"/>
        <v>51337</v>
      </c>
      <c r="K302" s="53">
        <f t="shared" si="39"/>
        <v>51368</v>
      </c>
      <c r="L302" s="39">
        <f t="shared" si="37"/>
        <v>0</v>
      </c>
      <c r="M302" s="40">
        <f t="shared" si="36"/>
        <v>0</v>
      </c>
      <c r="N302" s="40">
        <f t="shared" si="40"/>
        <v>0</v>
      </c>
      <c r="O302" s="40">
        <f t="shared" si="41"/>
        <v>0</v>
      </c>
      <c r="P302" s="40">
        <f t="shared" si="42"/>
        <v>0</v>
      </c>
    </row>
    <row r="303" spans="9:16" ht="12.75" customHeight="1" x14ac:dyDescent="0.2">
      <c r="I303" s="37">
        <f t="shared" si="43"/>
        <v>276</v>
      </c>
      <c r="J303" s="38">
        <f t="shared" si="38"/>
        <v>51368</v>
      </c>
      <c r="K303" s="53">
        <f t="shared" si="39"/>
        <v>51399</v>
      </c>
      <c r="L303" s="39">
        <f t="shared" si="37"/>
        <v>0</v>
      </c>
      <c r="M303" s="40">
        <f t="shared" si="36"/>
        <v>0</v>
      </c>
      <c r="N303" s="40">
        <f t="shared" si="40"/>
        <v>0</v>
      </c>
      <c r="O303" s="40">
        <f t="shared" si="41"/>
        <v>0</v>
      </c>
      <c r="P303" s="40">
        <f t="shared" si="42"/>
        <v>0</v>
      </c>
    </row>
    <row r="304" spans="9:16" ht="12.75" customHeight="1" x14ac:dyDescent="0.2">
      <c r="I304" s="37">
        <f t="shared" si="43"/>
        <v>277</v>
      </c>
      <c r="J304" s="38">
        <f t="shared" si="38"/>
        <v>51399</v>
      </c>
      <c r="K304" s="53">
        <f t="shared" si="39"/>
        <v>51429</v>
      </c>
      <c r="L304" s="39">
        <f t="shared" si="37"/>
        <v>0</v>
      </c>
      <c r="M304" s="40">
        <f t="shared" si="36"/>
        <v>0</v>
      </c>
      <c r="N304" s="40">
        <f t="shared" si="40"/>
        <v>0</v>
      </c>
      <c r="O304" s="40">
        <f t="shared" si="41"/>
        <v>0</v>
      </c>
      <c r="P304" s="40">
        <f t="shared" si="42"/>
        <v>0</v>
      </c>
    </row>
    <row r="305" spans="9:16" ht="12.75" customHeight="1" x14ac:dyDescent="0.2">
      <c r="I305" s="37">
        <f t="shared" si="43"/>
        <v>278</v>
      </c>
      <c r="J305" s="38">
        <f t="shared" si="38"/>
        <v>51429</v>
      </c>
      <c r="K305" s="53">
        <f t="shared" si="39"/>
        <v>51460</v>
      </c>
      <c r="L305" s="39">
        <f t="shared" si="37"/>
        <v>0</v>
      </c>
      <c r="M305" s="40">
        <f t="shared" si="36"/>
        <v>0</v>
      </c>
      <c r="N305" s="40">
        <f t="shared" si="40"/>
        <v>0</v>
      </c>
      <c r="O305" s="40">
        <f t="shared" si="41"/>
        <v>0</v>
      </c>
      <c r="P305" s="40">
        <f t="shared" si="42"/>
        <v>0</v>
      </c>
    </row>
    <row r="306" spans="9:16" ht="12.75" customHeight="1" x14ac:dyDescent="0.2">
      <c r="I306" s="37">
        <f t="shared" si="43"/>
        <v>279</v>
      </c>
      <c r="J306" s="38">
        <f t="shared" si="38"/>
        <v>51460</v>
      </c>
      <c r="K306" s="53">
        <f t="shared" si="39"/>
        <v>51490</v>
      </c>
      <c r="L306" s="39">
        <f t="shared" si="37"/>
        <v>0</v>
      </c>
      <c r="M306" s="40">
        <f t="shared" si="36"/>
        <v>0</v>
      </c>
      <c r="N306" s="40">
        <f t="shared" si="40"/>
        <v>0</v>
      </c>
      <c r="O306" s="40">
        <f t="shared" si="41"/>
        <v>0</v>
      </c>
      <c r="P306" s="40">
        <f t="shared" si="42"/>
        <v>0</v>
      </c>
    </row>
    <row r="307" spans="9:16" ht="12.75" customHeight="1" x14ac:dyDescent="0.2">
      <c r="I307" s="37">
        <f t="shared" si="43"/>
        <v>280</v>
      </c>
      <c r="J307" s="38">
        <f t="shared" si="38"/>
        <v>51490</v>
      </c>
      <c r="K307" s="53">
        <f t="shared" si="39"/>
        <v>51521</v>
      </c>
      <c r="L307" s="39">
        <f t="shared" si="37"/>
        <v>0</v>
      </c>
      <c r="M307" s="40">
        <f t="shared" si="36"/>
        <v>0</v>
      </c>
      <c r="N307" s="40">
        <f t="shared" si="40"/>
        <v>0</v>
      </c>
      <c r="O307" s="40">
        <f t="shared" si="41"/>
        <v>0</v>
      </c>
      <c r="P307" s="40">
        <f t="shared" si="42"/>
        <v>0</v>
      </c>
    </row>
    <row r="308" spans="9:16" ht="12.75" customHeight="1" x14ac:dyDescent="0.2">
      <c r="I308" s="37">
        <f t="shared" si="43"/>
        <v>281</v>
      </c>
      <c r="J308" s="38">
        <f t="shared" si="38"/>
        <v>51521</v>
      </c>
      <c r="K308" s="53">
        <f t="shared" si="39"/>
        <v>51552</v>
      </c>
      <c r="L308" s="39">
        <f t="shared" si="37"/>
        <v>0</v>
      </c>
      <c r="M308" s="40">
        <f t="shared" si="36"/>
        <v>0</v>
      </c>
      <c r="N308" s="40">
        <f t="shared" si="40"/>
        <v>0</v>
      </c>
      <c r="O308" s="40">
        <f t="shared" si="41"/>
        <v>0</v>
      </c>
      <c r="P308" s="40">
        <f t="shared" si="42"/>
        <v>0</v>
      </c>
    </row>
    <row r="309" spans="9:16" ht="12.75" customHeight="1" x14ac:dyDescent="0.2">
      <c r="I309" s="37">
        <f t="shared" si="43"/>
        <v>282</v>
      </c>
      <c r="J309" s="38">
        <f t="shared" si="38"/>
        <v>51552</v>
      </c>
      <c r="K309" s="53">
        <f t="shared" si="39"/>
        <v>51580</v>
      </c>
      <c r="L309" s="39">
        <f t="shared" si="37"/>
        <v>0</v>
      </c>
      <c r="M309" s="40">
        <f t="shared" si="36"/>
        <v>0</v>
      </c>
      <c r="N309" s="40">
        <f t="shared" si="40"/>
        <v>0</v>
      </c>
      <c r="O309" s="40">
        <f t="shared" si="41"/>
        <v>0</v>
      </c>
      <c r="P309" s="40">
        <f t="shared" si="42"/>
        <v>0</v>
      </c>
    </row>
    <row r="310" spans="9:16" ht="12.75" customHeight="1" x14ac:dyDescent="0.2">
      <c r="I310" s="37">
        <f t="shared" si="43"/>
        <v>283</v>
      </c>
      <c r="J310" s="38">
        <f t="shared" si="38"/>
        <v>51580</v>
      </c>
      <c r="K310" s="53">
        <f t="shared" si="39"/>
        <v>51611</v>
      </c>
      <c r="L310" s="39">
        <f t="shared" si="37"/>
        <v>0</v>
      </c>
      <c r="M310" s="40">
        <f t="shared" si="36"/>
        <v>0</v>
      </c>
      <c r="N310" s="40">
        <f t="shared" si="40"/>
        <v>0</v>
      </c>
      <c r="O310" s="40">
        <f t="shared" si="41"/>
        <v>0</v>
      </c>
      <c r="P310" s="40">
        <f t="shared" si="42"/>
        <v>0</v>
      </c>
    </row>
    <row r="311" spans="9:16" ht="12.75" customHeight="1" x14ac:dyDescent="0.2">
      <c r="I311" s="37">
        <f t="shared" si="43"/>
        <v>284</v>
      </c>
      <c r="J311" s="38">
        <f t="shared" si="38"/>
        <v>51611</v>
      </c>
      <c r="K311" s="53">
        <f t="shared" si="39"/>
        <v>51641</v>
      </c>
      <c r="L311" s="39">
        <f t="shared" si="37"/>
        <v>0</v>
      </c>
      <c r="M311" s="40">
        <f t="shared" si="36"/>
        <v>0</v>
      </c>
      <c r="N311" s="40">
        <f t="shared" si="40"/>
        <v>0</v>
      </c>
      <c r="O311" s="40">
        <f t="shared" si="41"/>
        <v>0</v>
      </c>
      <c r="P311" s="40">
        <f t="shared" si="42"/>
        <v>0</v>
      </c>
    </row>
    <row r="312" spans="9:16" ht="12.75" customHeight="1" x14ac:dyDescent="0.2">
      <c r="I312" s="37">
        <f t="shared" si="43"/>
        <v>285</v>
      </c>
      <c r="J312" s="38">
        <f t="shared" si="38"/>
        <v>51641</v>
      </c>
      <c r="K312" s="53">
        <f t="shared" si="39"/>
        <v>51672</v>
      </c>
      <c r="L312" s="39">
        <f t="shared" si="37"/>
        <v>0</v>
      </c>
      <c r="M312" s="40">
        <f t="shared" si="36"/>
        <v>0</v>
      </c>
      <c r="N312" s="40">
        <f t="shared" si="40"/>
        <v>0</v>
      </c>
      <c r="O312" s="40">
        <f t="shared" si="41"/>
        <v>0</v>
      </c>
      <c r="P312" s="40">
        <f t="shared" si="42"/>
        <v>0</v>
      </c>
    </row>
    <row r="313" spans="9:16" ht="12.75" customHeight="1" x14ac:dyDescent="0.2">
      <c r="I313" s="37">
        <f t="shared" si="43"/>
        <v>286</v>
      </c>
      <c r="J313" s="38">
        <f t="shared" si="38"/>
        <v>51672</v>
      </c>
      <c r="K313" s="53">
        <f t="shared" si="39"/>
        <v>51702</v>
      </c>
      <c r="L313" s="39">
        <f t="shared" si="37"/>
        <v>0</v>
      </c>
      <c r="M313" s="40">
        <f t="shared" si="36"/>
        <v>0</v>
      </c>
      <c r="N313" s="40">
        <f t="shared" si="40"/>
        <v>0</v>
      </c>
      <c r="O313" s="40">
        <f t="shared" si="41"/>
        <v>0</v>
      </c>
      <c r="P313" s="40">
        <f t="shared" si="42"/>
        <v>0</v>
      </c>
    </row>
    <row r="314" spans="9:16" ht="12.75" customHeight="1" x14ac:dyDescent="0.2">
      <c r="I314" s="37">
        <f t="shared" si="43"/>
        <v>287</v>
      </c>
      <c r="J314" s="38">
        <f t="shared" si="38"/>
        <v>51702</v>
      </c>
      <c r="K314" s="53">
        <f t="shared" si="39"/>
        <v>51733</v>
      </c>
      <c r="L314" s="39">
        <f t="shared" si="37"/>
        <v>0</v>
      </c>
      <c r="M314" s="40">
        <f t="shared" si="36"/>
        <v>0</v>
      </c>
      <c r="N314" s="40">
        <f t="shared" si="40"/>
        <v>0</v>
      </c>
      <c r="O314" s="40">
        <f t="shared" si="41"/>
        <v>0</v>
      </c>
      <c r="P314" s="40">
        <f t="shared" si="42"/>
        <v>0</v>
      </c>
    </row>
    <row r="315" spans="9:16" ht="12.75" customHeight="1" x14ac:dyDescent="0.2">
      <c r="I315" s="37">
        <f t="shared" si="43"/>
        <v>288</v>
      </c>
      <c r="J315" s="38">
        <f t="shared" si="38"/>
        <v>51733</v>
      </c>
      <c r="K315" s="53">
        <f t="shared" si="39"/>
        <v>51764</v>
      </c>
      <c r="L315" s="39">
        <f t="shared" si="37"/>
        <v>0</v>
      </c>
      <c r="M315" s="40">
        <f t="shared" si="36"/>
        <v>0</v>
      </c>
      <c r="N315" s="40">
        <f t="shared" si="40"/>
        <v>0</v>
      </c>
      <c r="O315" s="40">
        <f t="shared" si="41"/>
        <v>0</v>
      </c>
      <c r="P315" s="40">
        <f t="shared" si="42"/>
        <v>0</v>
      </c>
    </row>
    <row r="316" spans="9:16" ht="12.75" customHeight="1" x14ac:dyDescent="0.2">
      <c r="I316" s="37">
        <f t="shared" si="43"/>
        <v>289</v>
      </c>
      <c r="J316" s="38">
        <f t="shared" si="38"/>
        <v>51764</v>
      </c>
      <c r="K316" s="53">
        <f t="shared" si="39"/>
        <v>51794</v>
      </c>
      <c r="L316" s="39">
        <f t="shared" si="37"/>
        <v>0</v>
      </c>
      <c r="M316" s="40">
        <f t="shared" si="36"/>
        <v>0</v>
      </c>
      <c r="N316" s="40">
        <f t="shared" si="40"/>
        <v>0</v>
      </c>
      <c r="O316" s="40">
        <f t="shared" si="41"/>
        <v>0</v>
      </c>
      <c r="P316" s="40">
        <f t="shared" si="42"/>
        <v>0</v>
      </c>
    </row>
    <row r="317" spans="9:16" ht="12.75" customHeight="1" x14ac:dyDescent="0.2">
      <c r="I317" s="37">
        <f t="shared" si="43"/>
        <v>290</v>
      </c>
      <c r="J317" s="38">
        <f t="shared" si="38"/>
        <v>51794</v>
      </c>
      <c r="K317" s="53">
        <f t="shared" si="39"/>
        <v>51825</v>
      </c>
      <c r="L317" s="39">
        <f t="shared" si="37"/>
        <v>0</v>
      </c>
      <c r="M317" s="40">
        <f t="shared" si="36"/>
        <v>0</v>
      </c>
      <c r="N317" s="40">
        <f t="shared" si="40"/>
        <v>0</v>
      </c>
      <c r="O317" s="40">
        <f t="shared" si="41"/>
        <v>0</v>
      </c>
      <c r="P317" s="40">
        <f t="shared" si="42"/>
        <v>0</v>
      </c>
    </row>
    <row r="318" spans="9:16" ht="12.75" customHeight="1" x14ac:dyDescent="0.2">
      <c r="I318" s="37">
        <f t="shared" si="43"/>
        <v>291</v>
      </c>
      <c r="J318" s="38">
        <f t="shared" si="38"/>
        <v>51825</v>
      </c>
      <c r="K318" s="53">
        <f t="shared" si="39"/>
        <v>51855</v>
      </c>
      <c r="L318" s="39">
        <f t="shared" si="37"/>
        <v>0</v>
      </c>
      <c r="M318" s="40">
        <f t="shared" si="36"/>
        <v>0</v>
      </c>
      <c r="N318" s="40">
        <f t="shared" si="40"/>
        <v>0</v>
      </c>
      <c r="O318" s="40">
        <f t="shared" si="41"/>
        <v>0</v>
      </c>
      <c r="P318" s="40">
        <f t="shared" si="42"/>
        <v>0</v>
      </c>
    </row>
    <row r="319" spans="9:16" ht="12.75" customHeight="1" x14ac:dyDescent="0.2">
      <c r="I319" s="37">
        <f t="shared" si="43"/>
        <v>292</v>
      </c>
      <c r="J319" s="38">
        <f t="shared" si="38"/>
        <v>51855</v>
      </c>
      <c r="K319" s="53">
        <f t="shared" si="39"/>
        <v>51886</v>
      </c>
      <c r="L319" s="39">
        <f t="shared" si="37"/>
        <v>0</v>
      </c>
      <c r="M319" s="40">
        <f t="shared" si="36"/>
        <v>0</v>
      </c>
      <c r="N319" s="40">
        <f t="shared" si="40"/>
        <v>0</v>
      </c>
      <c r="O319" s="40">
        <f t="shared" si="41"/>
        <v>0</v>
      </c>
      <c r="P319" s="40">
        <f t="shared" si="42"/>
        <v>0</v>
      </c>
    </row>
    <row r="320" spans="9:16" ht="12.75" customHeight="1" x14ac:dyDescent="0.2">
      <c r="I320" s="37">
        <f t="shared" si="43"/>
        <v>293</v>
      </c>
      <c r="J320" s="38">
        <f t="shared" si="38"/>
        <v>51886</v>
      </c>
      <c r="K320" s="53">
        <f t="shared" si="39"/>
        <v>51917</v>
      </c>
      <c r="L320" s="39">
        <f t="shared" si="37"/>
        <v>0</v>
      </c>
      <c r="M320" s="40">
        <f t="shared" si="36"/>
        <v>0</v>
      </c>
      <c r="N320" s="40">
        <f t="shared" si="40"/>
        <v>0</v>
      </c>
      <c r="O320" s="40">
        <f t="shared" si="41"/>
        <v>0</v>
      </c>
      <c r="P320" s="40">
        <f t="shared" si="42"/>
        <v>0</v>
      </c>
    </row>
    <row r="321" spans="9:16" ht="12.75" customHeight="1" x14ac:dyDescent="0.2">
      <c r="I321" s="37">
        <f t="shared" si="43"/>
        <v>294</v>
      </c>
      <c r="J321" s="38">
        <f t="shared" si="38"/>
        <v>51917</v>
      </c>
      <c r="K321" s="53">
        <f t="shared" si="39"/>
        <v>51945</v>
      </c>
      <c r="L321" s="39">
        <f t="shared" si="37"/>
        <v>0</v>
      </c>
      <c r="M321" s="40">
        <f t="shared" si="36"/>
        <v>0</v>
      </c>
      <c r="N321" s="40">
        <f t="shared" si="40"/>
        <v>0</v>
      </c>
      <c r="O321" s="40">
        <f t="shared" si="41"/>
        <v>0</v>
      </c>
      <c r="P321" s="40">
        <f t="shared" si="42"/>
        <v>0</v>
      </c>
    </row>
    <row r="322" spans="9:16" ht="12.75" customHeight="1" x14ac:dyDescent="0.2">
      <c r="I322" s="37">
        <f t="shared" si="43"/>
        <v>295</v>
      </c>
      <c r="J322" s="38">
        <f t="shared" si="38"/>
        <v>51945</v>
      </c>
      <c r="K322" s="53">
        <f t="shared" si="39"/>
        <v>51976</v>
      </c>
      <c r="L322" s="39">
        <f t="shared" si="37"/>
        <v>0</v>
      </c>
      <c r="M322" s="40">
        <f t="shared" si="36"/>
        <v>0</v>
      </c>
      <c r="N322" s="40">
        <f t="shared" si="40"/>
        <v>0</v>
      </c>
      <c r="O322" s="40">
        <f t="shared" si="41"/>
        <v>0</v>
      </c>
      <c r="P322" s="40">
        <f t="shared" si="42"/>
        <v>0</v>
      </c>
    </row>
    <row r="323" spans="9:16" ht="12.75" customHeight="1" x14ac:dyDescent="0.2">
      <c r="I323" s="37">
        <f t="shared" si="43"/>
        <v>296</v>
      </c>
      <c r="J323" s="38">
        <f t="shared" si="38"/>
        <v>51976</v>
      </c>
      <c r="K323" s="53">
        <f t="shared" si="39"/>
        <v>52006</v>
      </c>
      <c r="L323" s="39">
        <f t="shared" si="37"/>
        <v>0</v>
      </c>
      <c r="M323" s="40">
        <f t="shared" si="36"/>
        <v>0</v>
      </c>
      <c r="N323" s="40">
        <f t="shared" si="40"/>
        <v>0</v>
      </c>
      <c r="O323" s="40">
        <f t="shared" si="41"/>
        <v>0</v>
      </c>
      <c r="P323" s="40">
        <f t="shared" si="42"/>
        <v>0</v>
      </c>
    </row>
    <row r="324" spans="9:16" ht="12.75" customHeight="1" x14ac:dyDescent="0.2">
      <c r="I324" s="37">
        <f t="shared" si="43"/>
        <v>297</v>
      </c>
      <c r="J324" s="38">
        <f t="shared" si="38"/>
        <v>52006</v>
      </c>
      <c r="K324" s="53">
        <f t="shared" si="39"/>
        <v>52037</v>
      </c>
      <c r="L324" s="39">
        <f t="shared" si="37"/>
        <v>0</v>
      </c>
      <c r="M324" s="40">
        <f t="shared" si="36"/>
        <v>0</v>
      </c>
      <c r="N324" s="40">
        <f t="shared" si="40"/>
        <v>0</v>
      </c>
      <c r="O324" s="40">
        <f t="shared" si="41"/>
        <v>0</v>
      </c>
      <c r="P324" s="40">
        <f t="shared" si="42"/>
        <v>0</v>
      </c>
    </row>
    <row r="325" spans="9:16" ht="12.75" customHeight="1" x14ac:dyDescent="0.2">
      <c r="I325" s="37">
        <f t="shared" si="43"/>
        <v>298</v>
      </c>
      <c r="J325" s="38">
        <f t="shared" si="38"/>
        <v>52037</v>
      </c>
      <c r="K325" s="53">
        <f t="shared" si="39"/>
        <v>52067</v>
      </c>
      <c r="L325" s="39">
        <f t="shared" si="37"/>
        <v>0</v>
      </c>
      <c r="M325" s="40">
        <f t="shared" si="36"/>
        <v>0</v>
      </c>
      <c r="N325" s="40">
        <f t="shared" si="40"/>
        <v>0</v>
      </c>
      <c r="O325" s="40">
        <f t="shared" si="41"/>
        <v>0</v>
      </c>
      <c r="P325" s="40">
        <f t="shared" si="42"/>
        <v>0</v>
      </c>
    </row>
    <row r="326" spans="9:16" ht="12.75" customHeight="1" x14ac:dyDescent="0.2">
      <c r="I326" s="37">
        <f t="shared" si="43"/>
        <v>299</v>
      </c>
      <c r="J326" s="38">
        <f t="shared" si="38"/>
        <v>52067</v>
      </c>
      <c r="K326" s="53">
        <f t="shared" si="39"/>
        <v>52098</v>
      </c>
      <c r="L326" s="39">
        <f t="shared" si="37"/>
        <v>0</v>
      </c>
      <c r="M326" s="40">
        <f t="shared" si="36"/>
        <v>0</v>
      </c>
      <c r="N326" s="40">
        <f t="shared" si="40"/>
        <v>0</v>
      </c>
      <c r="O326" s="40">
        <f t="shared" si="41"/>
        <v>0</v>
      </c>
      <c r="P326" s="40">
        <f t="shared" si="42"/>
        <v>0</v>
      </c>
    </row>
    <row r="327" spans="9:16" ht="12.75" customHeight="1" x14ac:dyDescent="0.2">
      <c r="I327" s="37">
        <f t="shared" si="43"/>
        <v>300</v>
      </c>
      <c r="J327" s="38">
        <f t="shared" si="38"/>
        <v>52098</v>
      </c>
      <c r="K327" s="53">
        <f t="shared" si="39"/>
        <v>52129</v>
      </c>
      <c r="L327" s="39">
        <f t="shared" si="37"/>
        <v>0</v>
      </c>
      <c r="M327" s="40">
        <f t="shared" si="36"/>
        <v>0</v>
      </c>
      <c r="N327" s="40">
        <f t="shared" si="40"/>
        <v>0</v>
      </c>
      <c r="O327" s="40">
        <f t="shared" si="41"/>
        <v>0</v>
      </c>
      <c r="P327" s="40">
        <f t="shared" si="42"/>
        <v>0</v>
      </c>
    </row>
    <row r="328" spans="9:16" ht="12.75" customHeight="1" x14ac:dyDescent="0.2">
      <c r="I328" s="37">
        <f t="shared" si="43"/>
        <v>301</v>
      </c>
      <c r="J328" s="38">
        <f t="shared" si="38"/>
        <v>52129</v>
      </c>
      <c r="K328" s="53">
        <f t="shared" si="39"/>
        <v>52159</v>
      </c>
      <c r="L328" s="39">
        <f t="shared" si="37"/>
        <v>0</v>
      </c>
      <c r="M328" s="40">
        <f t="shared" si="36"/>
        <v>0</v>
      </c>
      <c r="N328" s="40">
        <f t="shared" si="40"/>
        <v>0</v>
      </c>
      <c r="O328" s="40">
        <f t="shared" si="41"/>
        <v>0</v>
      </c>
      <c r="P328" s="40">
        <f t="shared" si="42"/>
        <v>0</v>
      </c>
    </row>
    <row r="329" spans="9:16" ht="12.75" customHeight="1" x14ac:dyDescent="0.2">
      <c r="I329" s="37">
        <f t="shared" si="43"/>
        <v>302</v>
      </c>
      <c r="J329" s="38">
        <f t="shared" si="38"/>
        <v>52159</v>
      </c>
      <c r="K329" s="53">
        <f t="shared" si="39"/>
        <v>52190</v>
      </c>
      <c r="L329" s="39">
        <f t="shared" si="37"/>
        <v>0</v>
      </c>
      <c r="M329" s="40">
        <f t="shared" si="36"/>
        <v>0</v>
      </c>
      <c r="N329" s="40">
        <f t="shared" si="40"/>
        <v>0</v>
      </c>
      <c r="O329" s="40">
        <f t="shared" si="41"/>
        <v>0</v>
      </c>
      <c r="P329" s="40">
        <f t="shared" si="42"/>
        <v>0</v>
      </c>
    </row>
    <row r="330" spans="9:16" ht="12.75" customHeight="1" x14ac:dyDescent="0.2">
      <c r="I330" s="37">
        <f t="shared" si="43"/>
        <v>303</v>
      </c>
      <c r="J330" s="38">
        <f t="shared" si="38"/>
        <v>52190</v>
      </c>
      <c r="K330" s="53">
        <f t="shared" si="39"/>
        <v>52220</v>
      </c>
      <c r="L330" s="39">
        <f t="shared" si="37"/>
        <v>0</v>
      </c>
      <c r="M330" s="40">
        <f t="shared" si="36"/>
        <v>0</v>
      </c>
      <c r="N330" s="40">
        <f t="shared" si="40"/>
        <v>0</v>
      </c>
      <c r="O330" s="40">
        <f t="shared" si="41"/>
        <v>0</v>
      </c>
      <c r="P330" s="40">
        <f t="shared" si="42"/>
        <v>0</v>
      </c>
    </row>
    <row r="331" spans="9:16" ht="12.75" customHeight="1" x14ac:dyDescent="0.2">
      <c r="I331" s="37">
        <f t="shared" si="43"/>
        <v>304</v>
      </c>
      <c r="J331" s="38">
        <f t="shared" si="38"/>
        <v>52220</v>
      </c>
      <c r="K331" s="53">
        <f t="shared" si="39"/>
        <v>52251</v>
      </c>
      <c r="L331" s="39">
        <f t="shared" si="37"/>
        <v>0</v>
      </c>
      <c r="M331" s="40">
        <f t="shared" si="36"/>
        <v>0</v>
      </c>
      <c r="N331" s="40">
        <f t="shared" si="40"/>
        <v>0</v>
      </c>
      <c r="O331" s="40">
        <f t="shared" si="41"/>
        <v>0</v>
      </c>
      <c r="P331" s="40">
        <f t="shared" si="42"/>
        <v>0</v>
      </c>
    </row>
    <row r="332" spans="9:16" ht="12.75" customHeight="1" x14ac:dyDescent="0.2">
      <c r="I332" s="37">
        <f t="shared" si="43"/>
        <v>305</v>
      </c>
      <c r="J332" s="38">
        <f t="shared" si="38"/>
        <v>52251</v>
      </c>
      <c r="K332" s="53">
        <f t="shared" si="39"/>
        <v>52282</v>
      </c>
      <c r="L332" s="39">
        <f t="shared" si="37"/>
        <v>0</v>
      </c>
      <c r="M332" s="40">
        <f t="shared" si="36"/>
        <v>0</v>
      </c>
      <c r="N332" s="40">
        <f t="shared" si="40"/>
        <v>0</v>
      </c>
      <c r="O332" s="40">
        <f t="shared" si="41"/>
        <v>0</v>
      </c>
      <c r="P332" s="40">
        <f t="shared" si="42"/>
        <v>0</v>
      </c>
    </row>
    <row r="333" spans="9:16" ht="12.75" customHeight="1" x14ac:dyDescent="0.2">
      <c r="I333" s="37">
        <f t="shared" si="43"/>
        <v>306</v>
      </c>
      <c r="J333" s="38">
        <f t="shared" si="38"/>
        <v>52282</v>
      </c>
      <c r="K333" s="53">
        <f t="shared" si="39"/>
        <v>52310</v>
      </c>
      <c r="L333" s="39">
        <f t="shared" si="37"/>
        <v>0</v>
      </c>
      <c r="M333" s="40">
        <f t="shared" si="36"/>
        <v>0</v>
      </c>
      <c r="N333" s="40">
        <f t="shared" si="40"/>
        <v>0</v>
      </c>
      <c r="O333" s="40">
        <f t="shared" si="41"/>
        <v>0</v>
      </c>
      <c r="P333" s="40">
        <f t="shared" si="42"/>
        <v>0</v>
      </c>
    </row>
    <row r="334" spans="9:16" ht="12.75" customHeight="1" x14ac:dyDescent="0.2">
      <c r="I334" s="37">
        <f t="shared" si="43"/>
        <v>307</v>
      </c>
      <c r="J334" s="38">
        <f t="shared" si="38"/>
        <v>52310</v>
      </c>
      <c r="K334" s="53">
        <f t="shared" si="39"/>
        <v>52341</v>
      </c>
      <c r="L334" s="39">
        <f t="shared" si="37"/>
        <v>0</v>
      </c>
      <c r="M334" s="40">
        <f t="shared" si="36"/>
        <v>0</v>
      </c>
      <c r="N334" s="40">
        <f t="shared" si="40"/>
        <v>0</v>
      </c>
      <c r="O334" s="40">
        <f t="shared" si="41"/>
        <v>0</v>
      </c>
      <c r="P334" s="40">
        <f t="shared" si="42"/>
        <v>0</v>
      </c>
    </row>
    <row r="335" spans="9:16" ht="12.75" customHeight="1" x14ac:dyDescent="0.2">
      <c r="I335" s="37">
        <f t="shared" si="43"/>
        <v>308</v>
      </c>
      <c r="J335" s="38">
        <f t="shared" si="38"/>
        <v>52341</v>
      </c>
      <c r="K335" s="53">
        <f t="shared" si="39"/>
        <v>52371</v>
      </c>
      <c r="L335" s="39">
        <f t="shared" si="37"/>
        <v>0</v>
      </c>
      <c r="M335" s="40">
        <f t="shared" si="36"/>
        <v>0</v>
      </c>
      <c r="N335" s="40">
        <f t="shared" si="40"/>
        <v>0</v>
      </c>
      <c r="O335" s="40">
        <f t="shared" si="41"/>
        <v>0</v>
      </c>
      <c r="P335" s="40">
        <f t="shared" si="42"/>
        <v>0</v>
      </c>
    </row>
    <row r="336" spans="9:16" ht="12.75" customHeight="1" x14ac:dyDescent="0.2">
      <c r="I336" s="37">
        <f t="shared" si="43"/>
        <v>309</v>
      </c>
      <c r="J336" s="38">
        <f t="shared" si="38"/>
        <v>52371</v>
      </c>
      <c r="K336" s="53">
        <f t="shared" si="39"/>
        <v>52402</v>
      </c>
      <c r="L336" s="39">
        <f t="shared" si="37"/>
        <v>0</v>
      </c>
      <c r="M336" s="40">
        <f t="shared" si="36"/>
        <v>0</v>
      </c>
      <c r="N336" s="40">
        <f t="shared" si="40"/>
        <v>0</v>
      </c>
      <c r="O336" s="40">
        <f t="shared" si="41"/>
        <v>0</v>
      </c>
      <c r="P336" s="40">
        <f t="shared" si="42"/>
        <v>0</v>
      </c>
    </row>
    <row r="337" spans="9:16" ht="12.75" customHeight="1" x14ac:dyDescent="0.2">
      <c r="I337" s="37">
        <f t="shared" si="43"/>
        <v>310</v>
      </c>
      <c r="J337" s="38">
        <f t="shared" si="38"/>
        <v>52402</v>
      </c>
      <c r="K337" s="53">
        <f t="shared" si="39"/>
        <v>52432</v>
      </c>
      <c r="L337" s="39">
        <f t="shared" si="37"/>
        <v>0</v>
      </c>
      <c r="M337" s="40">
        <f t="shared" si="36"/>
        <v>0</v>
      </c>
      <c r="N337" s="40">
        <f t="shared" si="40"/>
        <v>0</v>
      </c>
      <c r="O337" s="40">
        <f t="shared" si="41"/>
        <v>0</v>
      </c>
      <c r="P337" s="40">
        <f t="shared" si="42"/>
        <v>0</v>
      </c>
    </row>
    <row r="338" spans="9:16" ht="12.75" customHeight="1" x14ac:dyDescent="0.2">
      <c r="I338" s="37">
        <f t="shared" si="43"/>
        <v>311</v>
      </c>
      <c r="J338" s="38">
        <f t="shared" si="38"/>
        <v>52432</v>
      </c>
      <c r="K338" s="53">
        <f t="shared" si="39"/>
        <v>52463</v>
      </c>
      <c r="L338" s="39">
        <f t="shared" si="37"/>
        <v>0</v>
      </c>
      <c r="M338" s="40">
        <f t="shared" si="36"/>
        <v>0</v>
      </c>
      <c r="N338" s="40">
        <f t="shared" si="40"/>
        <v>0</v>
      </c>
      <c r="O338" s="40">
        <f t="shared" si="41"/>
        <v>0</v>
      </c>
      <c r="P338" s="40">
        <f t="shared" si="42"/>
        <v>0</v>
      </c>
    </row>
    <row r="339" spans="9:16" ht="12.75" customHeight="1" x14ac:dyDescent="0.2">
      <c r="I339" s="37">
        <f t="shared" si="43"/>
        <v>312</v>
      </c>
      <c r="J339" s="38">
        <f t="shared" si="38"/>
        <v>52463</v>
      </c>
      <c r="K339" s="53">
        <f t="shared" si="39"/>
        <v>52494</v>
      </c>
      <c r="L339" s="39">
        <f t="shared" si="37"/>
        <v>0</v>
      </c>
      <c r="M339" s="40">
        <f t="shared" si="36"/>
        <v>0</v>
      </c>
      <c r="N339" s="40">
        <f t="shared" si="40"/>
        <v>0</v>
      </c>
      <c r="O339" s="40">
        <f t="shared" si="41"/>
        <v>0</v>
      </c>
      <c r="P339" s="40">
        <f t="shared" si="42"/>
        <v>0</v>
      </c>
    </row>
    <row r="340" spans="9:16" ht="12.75" customHeight="1" x14ac:dyDescent="0.2">
      <c r="I340" s="37">
        <f t="shared" si="43"/>
        <v>313</v>
      </c>
      <c r="J340" s="38">
        <f t="shared" si="38"/>
        <v>52494</v>
      </c>
      <c r="K340" s="53">
        <f t="shared" si="39"/>
        <v>52524</v>
      </c>
      <c r="L340" s="39">
        <f t="shared" si="37"/>
        <v>0</v>
      </c>
      <c r="M340" s="40">
        <f t="shared" si="36"/>
        <v>0</v>
      </c>
      <c r="N340" s="40">
        <f t="shared" si="40"/>
        <v>0</v>
      </c>
      <c r="O340" s="40">
        <f t="shared" si="41"/>
        <v>0</v>
      </c>
      <c r="P340" s="40">
        <f t="shared" si="42"/>
        <v>0</v>
      </c>
    </row>
    <row r="341" spans="9:16" ht="12.75" customHeight="1" x14ac:dyDescent="0.2">
      <c r="I341" s="37">
        <f t="shared" si="43"/>
        <v>314</v>
      </c>
      <c r="J341" s="38">
        <f t="shared" si="38"/>
        <v>52524</v>
      </c>
      <c r="K341" s="53">
        <f t="shared" si="39"/>
        <v>52555</v>
      </c>
      <c r="L341" s="39">
        <f t="shared" si="37"/>
        <v>0</v>
      </c>
      <c r="M341" s="40">
        <f t="shared" si="36"/>
        <v>0</v>
      </c>
      <c r="N341" s="40">
        <f t="shared" si="40"/>
        <v>0</v>
      </c>
      <c r="O341" s="40">
        <f t="shared" si="41"/>
        <v>0</v>
      </c>
      <c r="P341" s="40">
        <f t="shared" si="42"/>
        <v>0</v>
      </c>
    </row>
    <row r="342" spans="9:16" ht="12.75" customHeight="1" x14ac:dyDescent="0.2">
      <c r="I342" s="37">
        <f t="shared" si="43"/>
        <v>315</v>
      </c>
      <c r="J342" s="38">
        <f t="shared" si="38"/>
        <v>52555</v>
      </c>
      <c r="K342" s="53">
        <f t="shared" si="39"/>
        <v>52585</v>
      </c>
      <c r="L342" s="39">
        <f t="shared" si="37"/>
        <v>0</v>
      </c>
      <c r="M342" s="40">
        <f t="shared" si="36"/>
        <v>0</v>
      </c>
      <c r="N342" s="40">
        <f t="shared" si="40"/>
        <v>0</v>
      </c>
      <c r="O342" s="40">
        <f t="shared" si="41"/>
        <v>0</v>
      </c>
      <c r="P342" s="40">
        <f t="shared" si="42"/>
        <v>0</v>
      </c>
    </row>
    <row r="343" spans="9:16" ht="12.75" customHeight="1" x14ac:dyDescent="0.2">
      <c r="I343" s="37">
        <f t="shared" si="43"/>
        <v>316</v>
      </c>
      <c r="J343" s="38">
        <f t="shared" si="38"/>
        <v>52585</v>
      </c>
      <c r="K343" s="53">
        <f t="shared" si="39"/>
        <v>52616</v>
      </c>
      <c r="L343" s="39">
        <f t="shared" si="37"/>
        <v>0</v>
      </c>
      <c r="M343" s="40">
        <f t="shared" si="36"/>
        <v>0</v>
      </c>
      <c r="N343" s="40">
        <f t="shared" si="40"/>
        <v>0</v>
      </c>
      <c r="O343" s="40">
        <f t="shared" si="41"/>
        <v>0</v>
      </c>
      <c r="P343" s="40">
        <f t="shared" si="42"/>
        <v>0</v>
      </c>
    </row>
    <row r="344" spans="9:16" ht="12.75" customHeight="1" x14ac:dyDescent="0.2">
      <c r="I344" s="37">
        <f t="shared" si="43"/>
        <v>317</v>
      </c>
      <c r="J344" s="38">
        <f t="shared" si="38"/>
        <v>52616</v>
      </c>
      <c r="K344" s="53">
        <f t="shared" si="39"/>
        <v>52647</v>
      </c>
      <c r="L344" s="39">
        <f t="shared" si="37"/>
        <v>0</v>
      </c>
      <c r="M344" s="40">
        <f t="shared" ref="M344:M387" si="44">IF(I344&lt;&gt;"",P343,"")</f>
        <v>0</v>
      </c>
      <c r="N344" s="40">
        <f t="shared" si="40"/>
        <v>0</v>
      </c>
      <c r="O344" s="40">
        <f t="shared" si="41"/>
        <v>0</v>
      </c>
      <c r="P344" s="40">
        <f t="shared" si="42"/>
        <v>0</v>
      </c>
    </row>
    <row r="345" spans="9:16" ht="12.75" customHeight="1" x14ac:dyDescent="0.2">
      <c r="I345" s="37">
        <f t="shared" si="43"/>
        <v>318</v>
      </c>
      <c r="J345" s="38">
        <f t="shared" si="38"/>
        <v>52647</v>
      </c>
      <c r="K345" s="53">
        <f t="shared" si="39"/>
        <v>52676</v>
      </c>
      <c r="L345" s="39">
        <f t="shared" si="37"/>
        <v>0</v>
      </c>
      <c r="M345" s="40">
        <f t="shared" si="44"/>
        <v>0</v>
      </c>
      <c r="N345" s="40">
        <f t="shared" si="40"/>
        <v>0</v>
      </c>
      <c r="O345" s="40">
        <f t="shared" si="41"/>
        <v>0</v>
      </c>
      <c r="P345" s="40">
        <f t="shared" si="42"/>
        <v>0</v>
      </c>
    </row>
    <row r="346" spans="9:16" ht="12.75" customHeight="1" x14ac:dyDescent="0.2">
      <c r="I346" s="37">
        <f t="shared" si="43"/>
        <v>319</v>
      </c>
      <c r="J346" s="38">
        <f t="shared" si="38"/>
        <v>52676</v>
      </c>
      <c r="K346" s="53">
        <f t="shared" si="39"/>
        <v>52707</v>
      </c>
      <c r="L346" s="39">
        <f t="shared" si="37"/>
        <v>0</v>
      </c>
      <c r="M346" s="40">
        <f t="shared" si="44"/>
        <v>0</v>
      </c>
      <c r="N346" s="40">
        <f t="shared" si="40"/>
        <v>0</v>
      </c>
      <c r="O346" s="40">
        <f t="shared" si="41"/>
        <v>0</v>
      </c>
      <c r="P346" s="40">
        <f t="shared" si="42"/>
        <v>0</v>
      </c>
    </row>
    <row r="347" spans="9:16" ht="12.75" customHeight="1" x14ac:dyDescent="0.2">
      <c r="I347" s="37">
        <f t="shared" si="43"/>
        <v>320</v>
      </c>
      <c r="J347" s="38">
        <f t="shared" si="38"/>
        <v>52707</v>
      </c>
      <c r="K347" s="53">
        <f t="shared" si="39"/>
        <v>52737</v>
      </c>
      <c r="L347" s="39">
        <f t="shared" si="37"/>
        <v>0</v>
      </c>
      <c r="M347" s="40">
        <f t="shared" si="44"/>
        <v>0</v>
      </c>
      <c r="N347" s="40">
        <f t="shared" si="40"/>
        <v>0</v>
      </c>
      <c r="O347" s="40">
        <f t="shared" si="41"/>
        <v>0</v>
      </c>
      <c r="P347" s="40">
        <f t="shared" si="42"/>
        <v>0</v>
      </c>
    </row>
    <row r="348" spans="9:16" ht="12.75" customHeight="1" x14ac:dyDescent="0.2">
      <c r="I348" s="37">
        <f t="shared" si="43"/>
        <v>321</v>
      </c>
      <c r="J348" s="38">
        <f t="shared" si="38"/>
        <v>52737</v>
      </c>
      <c r="K348" s="53">
        <f t="shared" si="39"/>
        <v>52768</v>
      </c>
      <c r="L348" s="39">
        <f t="shared" ref="L348:L387" si="45">IF(M348&lt;=L347,M348+N348,IF($L$10="Montant",VLOOKUP(M348,$L$13:$M$21,2),IF($L$10="Pourcentage du solde",IF(M348*$P$12&lt;=$P$13,$P$13,M348*$P$12),IF(M348&lt;=$P$18*$P$17,M348+N348,$P$17*$P$18))))</f>
        <v>0</v>
      </c>
      <c r="M348" s="40">
        <f t="shared" si="44"/>
        <v>0</v>
      </c>
      <c r="N348" s="40">
        <f t="shared" si="40"/>
        <v>0</v>
      </c>
      <c r="O348" s="40">
        <f t="shared" si="41"/>
        <v>0</v>
      </c>
      <c r="P348" s="40">
        <f t="shared" si="42"/>
        <v>0</v>
      </c>
    </row>
    <row r="349" spans="9:16" ht="12.75" customHeight="1" x14ac:dyDescent="0.2">
      <c r="I349" s="37">
        <f t="shared" si="43"/>
        <v>322</v>
      </c>
      <c r="J349" s="38">
        <f t="shared" ref="J349:J387" si="46">IF(I349="","",EDATE($J$28,I348))</f>
        <v>52768</v>
      </c>
      <c r="K349" s="53">
        <f t="shared" ref="K349:K412" si="47">IF(J350="",0,J350)</f>
        <v>52798</v>
      </c>
      <c r="L349" s="39">
        <f t="shared" si="45"/>
        <v>0</v>
      </c>
      <c r="M349" s="40">
        <f t="shared" si="44"/>
        <v>0</v>
      </c>
      <c r="N349" s="40">
        <f t="shared" ref="N349:N387" si="48">IF(I349&lt;&gt;"",$N$24*M349,"")</f>
        <v>0</v>
      </c>
      <c r="O349" s="40">
        <f t="shared" ref="O349:O387" si="49">IF(I349&lt;&gt;"",L349-N349,"")</f>
        <v>0</v>
      </c>
      <c r="P349" s="40">
        <f t="shared" ref="P349:P387" si="50">IF(I349&lt;&gt;"",M349-O349,"")</f>
        <v>0</v>
      </c>
    </row>
    <row r="350" spans="9:16" ht="12.75" customHeight="1" x14ac:dyDescent="0.2">
      <c r="I350" s="37">
        <f t="shared" ref="I350:I387" si="51">I349+1</f>
        <v>323</v>
      </c>
      <c r="J350" s="38">
        <f t="shared" si="46"/>
        <v>52798</v>
      </c>
      <c r="K350" s="53">
        <f t="shared" si="47"/>
        <v>52829</v>
      </c>
      <c r="L350" s="39">
        <f t="shared" si="45"/>
        <v>0</v>
      </c>
      <c r="M350" s="40">
        <f t="shared" si="44"/>
        <v>0</v>
      </c>
      <c r="N350" s="40">
        <f t="shared" si="48"/>
        <v>0</v>
      </c>
      <c r="O350" s="40">
        <f t="shared" si="49"/>
        <v>0</v>
      </c>
      <c r="P350" s="40">
        <f t="shared" si="50"/>
        <v>0</v>
      </c>
    </row>
    <row r="351" spans="9:16" ht="12.75" customHeight="1" x14ac:dyDescent="0.2">
      <c r="I351" s="37">
        <f t="shared" si="51"/>
        <v>324</v>
      </c>
      <c r="J351" s="38">
        <f t="shared" si="46"/>
        <v>52829</v>
      </c>
      <c r="K351" s="53">
        <f t="shared" si="47"/>
        <v>52860</v>
      </c>
      <c r="L351" s="39">
        <f t="shared" si="45"/>
        <v>0</v>
      </c>
      <c r="M351" s="40">
        <f t="shared" si="44"/>
        <v>0</v>
      </c>
      <c r="N351" s="40">
        <f t="shared" si="48"/>
        <v>0</v>
      </c>
      <c r="O351" s="40">
        <f t="shared" si="49"/>
        <v>0</v>
      </c>
      <c r="P351" s="40">
        <f t="shared" si="50"/>
        <v>0</v>
      </c>
    </row>
    <row r="352" spans="9:16" ht="12.75" customHeight="1" x14ac:dyDescent="0.2">
      <c r="I352" s="37">
        <f t="shared" si="51"/>
        <v>325</v>
      </c>
      <c r="J352" s="38">
        <f t="shared" si="46"/>
        <v>52860</v>
      </c>
      <c r="K352" s="53">
        <f t="shared" si="47"/>
        <v>52890</v>
      </c>
      <c r="L352" s="39">
        <f t="shared" si="45"/>
        <v>0</v>
      </c>
      <c r="M352" s="40">
        <f t="shared" si="44"/>
        <v>0</v>
      </c>
      <c r="N352" s="40">
        <f t="shared" si="48"/>
        <v>0</v>
      </c>
      <c r="O352" s="40">
        <f t="shared" si="49"/>
        <v>0</v>
      </c>
      <c r="P352" s="40">
        <f t="shared" si="50"/>
        <v>0</v>
      </c>
    </row>
    <row r="353" spans="9:16" ht="12.75" customHeight="1" x14ac:dyDescent="0.2">
      <c r="I353" s="37">
        <f t="shared" si="51"/>
        <v>326</v>
      </c>
      <c r="J353" s="38">
        <f t="shared" si="46"/>
        <v>52890</v>
      </c>
      <c r="K353" s="53">
        <f t="shared" si="47"/>
        <v>52921</v>
      </c>
      <c r="L353" s="39">
        <f t="shared" si="45"/>
        <v>0</v>
      </c>
      <c r="M353" s="40">
        <f t="shared" si="44"/>
        <v>0</v>
      </c>
      <c r="N353" s="40">
        <f t="shared" si="48"/>
        <v>0</v>
      </c>
      <c r="O353" s="40">
        <f t="shared" si="49"/>
        <v>0</v>
      </c>
      <c r="P353" s="40">
        <f t="shared" si="50"/>
        <v>0</v>
      </c>
    </row>
    <row r="354" spans="9:16" ht="12.75" customHeight="1" x14ac:dyDescent="0.2">
      <c r="I354" s="37">
        <f t="shared" si="51"/>
        <v>327</v>
      </c>
      <c r="J354" s="38">
        <f t="shared" si="46"/>
        <v>52921</v>
      </c>
      <c r="K354" s="53">
        <f t="shared" si="47"/>
        <v>52951</v>
      </c>
      <c r="L354" s="39">
        <f t="shared" si="45"/>
        <v>0</v>
      </c>
      <c r="M354" s="40">
        <f t="shared" si="44"/>
        <v>0</v>
      </c>
      <c r="N354" s="40">
        <f t="shared" si="48"/>
        <v>0</v>
      </c>
      <c r="O354" s="40">
        <f t="shared" si="49"/>
        <v>0</v>
      </c>
      <c r="P354" s="40">
        <f t="shared" si="50"/>
        <v>0</v>
      </c>
    </row>
    <row r="355" spans="9:16" ht="12.75" customHeight="1" x14ac:dyDescent="0.2">
      <c r="I355" s="37">
        <f t="shared" si="51"/>
        <v>328</v>
      </c>
      <c r="J355" s="38">
        <f t="shared" si="46"/>
        <v>52951</v>
      </c>
      <c r="K355" s="53">
        <f t="shared" si="47"/>
        <v>52982</v>
      </c>
      <c r="L355" s="39">
        <f t="shared" si="45"/>
        <v>0</v>
      </c>
      <c r="M355" s="40">
        <f t="shared" si="44"/>
        <v>0</v>
      </c>
      <c r="N355" s="40">
        <f t="shared" si="48"/>
        <v>0</v>
      </c>
      <c r="O355" s="40">
        <f t="shared" si="49"/>
        <v>0</v>
      </c>
      <c r="P355" s="40">
        <f t="shared" si="50"/>
        <v>0</v>
      </c>
    </row>
    <row r="356" spans="9:16" ht="12.75" customHeight="1" x14ac:dyDescent="0.2">
      <c r="I356" s="37">
        <f t="shared" si="51"/>
        <v>329</v>
      </c>
      <c r="J356" s="38">
        <f t="shared" si="46"/>
        <v>52982</v>
      </c>
      <c r="K356" s="53">
        <f t="shared" si="47"/>
        <v>53013</v>
      </c>
      <c r="L356" s="39">
        <f t="shared" si="45"/>
        <v>0</v>
      </c>
      <c r="M356" s="40">
        <f t="shared" si="44"/>
        <v>0</v>
      </c>
      <c r="N356" s="40">
        <f t="shared" si="48"/>
        <v>0</v>
      </c>
      <c r="O356" s="40">
        <f t="shared" si="49"/>
        <v>0</v>
      </c>
      <c r="P356" s="40">
        <f t="shared" si="50"/>
        <v>0</v>
      </c>
    </row>
    <row r="357" spans="9:16" ht="12.75" customHeight="1" x14ac:dyDescent="0.2">
      <c r="I357" s="37">
        <f t="shared" si="51"/>
        <v>330</v>
      </c>
      <c r="J357" s="38">
        <f t="shared" si="46"/>
        <v>53013</v>
      </c>
      <c r="K357" s="53">
        <f t="shared" si="47"/>
        <v>53041</v>
      </c>
      <c r="L357" s="39">
        <f t="shared" si="45"/>
        <v>0</v>
      </c>
      <c r="M357" s="40">
        <f t="shared" si="44"/>
        <v>0</v>
      </c>
      <c r="N357" s="40">
        <f t="shared" si="48"/>
        <v>0</v>
      </c>
      <c r="O357" s="40">
        <f t="shared" si="49"/>
        <v>0</v>
      </c>
      <c r="P357" s="40">
        <f t="shared" si="50"/>
        <v>0</v>
      </c>
    </row>
    <row r="358" spans="9:16" ht="12.75" customHeight="1" x14ac:dyDescent="0.2">
      <c r="I358" s="37">
        <f t="shared" si="51"/>
        <v>331</v>
      </c>
      <c r="J358" s="38">
        <f t="shared" si="46"/>
        <v>53041</v>
      </c>
      <c r="K358" s="53">
        <f t="shared" si="47"/>
        <v>53072</v>
      </c>
      <c r="L358" s="39">
        <f t="shared" si="45"/>
        <v>0</v>
      </c>
      <c r="M358" s="40">
        <f t="shared" si="44"/>
        <v>0</v>
      </c>
      <c r="N358" s="40">
        <f t="shared" si="48"/>
        <v>0</v>
      </c>
      <c r="O358" s="40">
        <f t="shared" si="49"/>
        <v>0</v>
      </c>
      <c r="P358" s="40">
        <f t="shared" si="50"/>
        <v>0</v>
      </c>
    </row>
    <row r="359" spans="9:16" ht="12.75" customHeight="1" x14ac:dyDescent="0.2">
      <c r="I359" s="37">
        <f t="shared" si="51"/>
        <v>332</v>
      </c>
      <c r="J359" s="38">
        <f t="shared" si="46"/>
        <v>53072</v>
      </c>
      <c r="K359" s="53">
        <f t="shared" si="47"/>
        <v>53102</v>
      </c>
      <c r="L359" s="39">
        <f t="shared" si="45"/>
        <v>0</v>
      </c>
      <c r="M359" s="40">
        <f t="shared" si="44"/>
        <v>0</v>
      </c>
      <c r="N359" s="40">
        <f t="shared" si="48"/>
        <v>0</v>
      </c>
      <c r="O359" s="40">
        <f t="shared" si="49"/>
        <v>0</v>
      </c>
      <c r="P359" s="40">
        <f t="shared" si="50"/>
        <v>0</v>
      </c>
    </row>
    <row r="360" spans="9:16" ht="12.75" customHeight="1" x14ac:dyDescent="0.2">
      <c r="I360" s="37">
        <f t="shared" si="51"/>
        <v>333</v>
      </c>
      <c r="J360" s="38">
        <f t="shared" si="46"/>
        <v>53102</v>
      </c>
      <c r="K360" s="53">
        <f t="shared" si="47"/>
        <v>53133</v>
      </c>
      <c r="L360" s="39">
        <f t="shared" si="45"/>
        <v>0</v>
      </c>
      <c r="M360" s="40">
        <f t="shared" si="44"/>
        <v>0</v>
      </c>
      <c r="N360" s="40">
        <f t="shared" si="48"/>
        <v>0</v>
      </c>
      <c r="O360" s="40">
        <f t="shared" si="49"/>
        <v>0</v>
      </c>
      <c r="P360" s="40">
        <f t="shared" si="50"/>
        <v>0</v>
      </c>
    </row>
    <row r="361" spans="9:16" ht="12.75" customHeight="1" x14ac:dyDescent="0.2">
      <c r="I361" s="37">
        <f t="shared" si="51"/>
        <v>334</v>
      </c>
      <c r="J361" s="38">
        <f t="shared" si="46"/>
        <v>53133</v>
      </c>
      <c r="K361" s="53">
        <f t="shared" si="47"/>
        <v>53163</v>
      </c>
      <c r="L361" s="39">
        <f t="shared" si="45"/>
        <v>0</v>
      </c>
      <c r="M361" s="40">
        <f t="shared" si="44"/>
        <v>0</v>
      </c>
      <c r="N361" s="40">
        <f t="shared" si="48"/>
        <v>0</v>
      </c>
      <c r="O361" s="40">
        <f t="shared" si="49"/>
        <v>0</v>
      </c>
      <c r="P361" s="40">
        <f t="shared" si="50"/>
        <v>0</v>
      </c>
    </row>
    <row r="362" spans="9:16" ht="12.75" customHeight="1" x14ac:dyDescent="0.2">
      <c r="I362" s="37">
        <f t="shared" si="51"/>
        <v>335</v>
      </c>
      <c r="J362" s="38">
        <f t="shared" si="46"/>
        <v>53163</v>
      </c>
      <c r="K362" s="53">
        <f t="shared" si="47"/>
        <v>53194</v>
      </c>
      <c r="L362" s="39">
        <f t="shared" si="45"/>
        <v>0</v>
      </c>
      <c r="M362" s="40">
        <f t="shared" si="44"/>
        <v>0</v>
      </c>
      <c r="N362" s="40">
        <f t="shared" si="48"/>
        <v>0</v>
      </c>
      <c r="O362" s="40">
        <f t="shared" si="49"/>
        <v>0</v>
      </c>
      <c r="P362" s="40">
        <f t="shared" si="50"/>
        <v>0</v>
      </c>
    </row>
    <row r="363" spans="9:16" ht="12.75" customHeight="1" x14ac:dyDescent="0.2">
      <c r="I363" s="37">
        <f t="shared" si="51"/>
        <v>336</v>
      </c>
      <c r="J363" s="38">
        <f t="shared" si="46"/>
        <v>53194</v>
      </c>
      <c r="K363" s="53">
        <f t="shared" si="47"/>
        <v>53225</v>
      </c>
      <c r="L363" s="39">
        <f t="shared" si="45"/>
        <v>0</v>
      </c>
      <c r="M363" s="40">
        <f t="shared" si="44"/>
        <v>0</v>
      </c>
      <c r="N363" s="40">
        <f t="shared" si="48"/>
        <v>0</v>
      </c>
      <c r="O363" s="40">
        <f t="shared" si="49"/>
        <v>0</v>
      </c>
      <c r="P363" s="40">
        <f t="shared" si="50"/>
        <v>0</v>
      </c>
    </row>
    <row r="364" spans="9:16" ht="12.75" customHeight="1" x14ac:dyDescent="0.2">
      <c r="I364" s="37">
        <f t="shared" si="51"/>
        <v>337</v>
      </c>
      <c r="J364" s="38">
        <f t="shared" si="46"/>
        <v>53225</v>
      </c>
      <c r="K364" s="53">
        <f t="shared" si="47"/>
        <v>53255</v>
      </c>
      <c r="L364" s="39">
        <f t="shared" si="45"/>
        <v>0</v>
      </c>
      <c r="M364" s="40">
        <f t="shared" si="44"/>
        <v>0</v>
      </c>
      <c r="N364" s="40">
        <f t="shared" si="48"/>
        <v>0</v>
      </c>
      <c r="O364" s="40">
        <f t="shared" si="49"/>
        <v>0</v>
      </c>
      <c r="P364" s="40">
        <f t="shared" si="50"/>
        <v>0</v>
      </c>
    </row>
    <row r="365" spans="9:16" ht="12.75" customHeight="1" x14ac:dyDescent="0.2">
      <c r="I365" s="37">
        <f t="shared" si="51"/>
        <v>338</v>
      </c>
      <c r="J365" s="38">
        <f t="shared" si="46"/>
        <v>53255</v>
      </c>
      <c r="K365" s="53">
        <f t="shared" si="47"/>
        <v>53286</v>
      </c>
      <c r="L365" s="39">
        <f t="shared" si="45"/>
        <v>0</v>
      </c>
      <c r="M365" s="40">
        <f t="shared" si="44"/>
        <v>0</v>
      </c>
      <c r="N365" s="40">
        <f t="shared" si="48"/>
        <v>0</v>
      </c>
      <c r="O365" s="40">
        <f t="shared" si="49"/>
        <v>0</v>
      </c>
      <c r="P365" s="40">
        <f t="shared" si="50"/>
        <v>0</v>
      </c>
    </row>
    <row r="366" spans="9:16" ht="12.75" customHeight="1" x14ac:dyDescent="0.2">
      <c r="I366" s="37">
        <f t="shared" si="51"/>
        <v>339</v>
      </c>
      <c r="J366" s="38">
        <f t="shared" si="46"/>
        <v>53286</v>
      </c>
      <c r="K366" s="53">
        <f t="shared" si="47"/>
        <v>53316</v>
      </c>
      <c r="L366" s="39">
        <f t="shared" si="45"/>
        <v>0</v>
      </c>
      <c r="M366" s="40">
        <f t="shared" si="44"/>
        <v>0</v>
      </c>
      <c r="N366" s="40">
        <f t="shared" si="48"/>
        <v>0</v>
      </c>
      <c r="O366" s="40">
        <f t="shared" si="49"/>
        <v>0</v>
      </c>
      <c r="P366" s="40">
        <f t="shared" si="50"/>
        <v>0</v>
      </c>
    </row>
    <row r="367" spans="9:16" ht="12.75" customHeight="1" x14ac:dyDescent="0.2">
      <c r="I367" s="37">
        <f t="shared" si="51"/>
        <v>340</v>
      </c>
      <c r="J367" s="38">
        <f t="shared" si="46"/>
        <v>53316</v>
      </c>
      <c r="K367" s="53">
        <f t="shared" si="47"/>
        <v>53347</v>
      </c>
      <c r="L367" s="39">
        <f t="shared" si="45"/>
        <v>0</v>
      </c>
      <c r="M367" s="40">
        <f t="shared" si="44"/>
        <v>0</v>
      </c>
      <c r="N367" s="40">
        <f t="shared" si="48"/>
        <v>0</v>
      </c>
      <c r="O367" s="40">
        <f t="shared" si="49"/>
        <v>0</v>
      </c>
      <c r="P367" s="40">
        <f t="shared" si="50"/>
        <v>0</v>
      </c>
    </row>
    <row r="368" spans="9:16" ht="12.75" customHeight="1" x14ac:dyDescent="0.2">
      <c r="I368" s="37">
        <f t="shared" si="51"/>
        <v>341</v>
      </c>
      <c r="J368" s="38">
        <f t="shared" si="46"/>
        <v>53347</v>
      </c>
      <c r="K368" s="53">
        <f t="shared" si="47"/>
        <v>53378</v>
      </c>
      <c r="L368" s="39">
        <f t="shared" si="45"/>
        <v>0</v>
      </c>
      <c r="M368" s="40">
        <f t="shared" si="44"/>
        <v>0</v>
      </c>
      <c r="N368" s="40">
        <f t="shared" si="48"/>
        <v>0</v>
      </c>
      <c r="O368" s="40">
        <f t="shared" si="49"/>
        <v>0</v>
      </c>
      <c r="P368" s="40">
        <f t="shared" si="50"/>
        <v>0</v>
      </c>
    </row>
    <row r="369" spans="9:16" ht="12.75" customHeight="1" x14ac:dyDescent="0.2">
      <c r="I369" s="37">
        <f t="shared" si="51"/>
        <v>342</v>
      </c>
      <c r="J369" s="38">
        <f t="shared" si="46"/>
        <v>53378</v>
      </c>
      <c r="K369" s="53">
        <f t="shared" si="47"/>
        <v>53406</v>
      </c>
      <c r="L369" s="39">
        <f t="shared" si="45"/>
        <v>0</v>
      </c>
      <c r="M369" s="40">
        <f t="shared" si="44"/>
        <v>0</v>
      </c>
      <c r="N369" s="40">
        <f t="shared" si="48"/>
        <v>0</v>
      </c>
      <c r="O369" s="40">
        <f t="shared" si="49"/>
        <v>0</v>
      </c>
      <c r="P369" s="40">
        <f t="shared" si="50"/>
        <v>0</v>
      </c>
    </row>
    <row r="370" spans="9:16" ht="12.75" customHeight="1" x14ac:dyDescent="0.2">
      <c r="I370" s="37">
        <f t="shared" si="51"/>
        <v>343</v>
      </c>
      <c r="J370" s="38">
        <f t="shared" si="46"/>
        <v>53406</v>
      </c>
      <c r="K370" s="53">
        <f t="shared" si="47"/>
        <v>53437</v>
      </c>
      <c r="L370" s="39">
        <f t="shared" si="45"/>
        <v>0</v>
      </c>
      <c r="M370" s="40">
        <f t="shared" si="44"/>
        <v>0</v>
      </c>
      <c r="N370" s="40">
        <f t="shared" si="48"/>
        <v>0</v>
      </c>
      <c r="O370" s="40">
        <f t="shared" si="49"/>
        <v>0</v>
      </c>
      <c r="P370" s="40">
        <f t="shared" si="50"/>
        <v>0</v>
      </c>
    </row>
    <row r="371" spans="9:16" ht="12.75" customHeight="1" x14ac:dyDescent="0.2">
      <c r="I371" s="37">
        <f t="shared" si="51"/>
        <v>344</v>
      </c>
      <c r="J371" s="38">
        <f t="shared" si="46"/>
        <v>53437</v>
      </c>
      <c r="K371" s="53">
        <f t="shared" si="47"/>
        <v>53467</v>
      </c>
      <c r="L371" s="39">
        <f t="shared" si="45"/>
        <v>0</v>
      </c>
      <c r="M371" s="40">
        <f t="shared" si="44"/>
        <v>0</v>
      </c>
      <c r="N371" s="40">
        <f t="shared" si="48"/>
        <v>0</v>
      </c>
      <c r="O371" s="40">
        <f t="shared" si="49"/>
        <v>0</v>
      </c>
      <c r="P371" s="40">
        <f t="shared" si="50"/>
        <v>0</v>
      </c>
    </row>
    <row r="372" spans="9:16" ht="12.75" customHeight="1" x14ac:dyDescent="0.2">
      <c r="I372" s="37">
        <f t="shared" si="51"/>
        <v>345</v>
      </c>
      <c r="J372" s="38">
        <f t="shared" si="46"/>
        <v>53467</v>
      </c>
      <c r="K372" s="53">
        <f t="shared" si="47"/>
        <v>53498</v>
      </c>
      <c r="L372" s="39">
        <f t="shared" si="45"/>
        <v>0</v>
      </c>
      <c r="M372" s="40">
        <f t="shared" si="44"/>
        <v>0</v>
      </c>
      <c r="N372" s="40">
        <f t="shared" si="48"/>
        <v>0</v>
      </c>
      <c r="O372" s="40">
        <f t="shared" si="49"/>
        <v>0</v>
      </c>
      <c r="P372" s="40">
        <f t="shared" si="50"/>
        <v>0</v>
      </c>
    </row>
    <row r="373" spans="9:16" ht="12.75" customHeight="1" x14ac:dyDescent="0.2">
      <c r="I373" s="37">
        <f t="shared" si="51"/>
        <v>346</v>
      </c>
      <c r="J373" s="38">
        <f t="shared" si="46"/>
        <v>53498</v>
      </c>
      <c r="K373" s="53">
        <f t="shared" si="47"/>
        <v>53528</v>
      </c>
      <c r="L373" s="39">
        <f t="shared" si="45"/>
        <v>0</v>
      </c>
      <c r="M373" s="40">
        <f t="shared" si="44"/>
        <v>0</v>
      </c>
      <c r="N373" s="40">
        <f t="shared" si="48"/>
        <v>0</v>
      </c>
      <c r="O373" s="40">
        <f t="shared" si="49"/>
        <v>0</v>
      </c>
      <c r="P373" s="40">
        <f t="shared" si="50"/>
        <v>0</v>
      </c>
    </row>
    <row r="374" spans="9:16" ht="12.75" customHeight="1" x14ac:dyDescent="0.2">
      <c r="I374" s="37">
        <f t="shared" si="51"/>
        <v>347</v>
      </c>
      <c r="J374" s="38">
        <f t="shared" si="46"/>
        <v>53528</v>
      </c>
      <c r="K374" s="53">
        <f t="shared" si="47"/>
        <v>53559</v>
      </c>
      <c r="L374" s="39">
        <f t="shared" si="45"/>
        <v>0</v>
      </c>
      <c r="M374" s="40">
        <f t="shared" si="44"/>
        <v>0</v>
      </c>
      <c r="N374" s="40">
        <f t="shared" si="48"/>
        <v>0</v>
      </c>
      <c r="O374" s="40">
        <f t="shared" si="49"/>
        <v>0</v>
      </c>
      <c r="P374" s="40">
        <f t="shared" si="50"/>
        <v>0</v>
      </c>
    </row>
    <row r="375" spans="9:16" ht="12.75" customHeight="1" x14ac:dyDescent="0.2">
      <c r="I375" s="37">
        <f t="shared" si="51"/>
        <v>348</v>
      </c>
      <c r="J375" s="38">
        <f t="shared" si="46"/>
        <v>53559</v>
      </c>
      <c r="K375" s="53">
        <f t="shared" si="47"/>
        <v>53590</v>
      </c>
      <c r="L375" s="39">
        <f t="shared" si="45"/>
        <v>0</v>
      </c>
      <c r="M375" s="40">
        <f t="shared" si="44"/>
        <v>0</v>
      </c>
      <c r="N375" s="40">
        <f t="shared" si="48"/>
        <v>0</v>
      </c>
      <c r="O375" s="40">
        <f t="shared" si="49"/>
        <v>0</v>
      </c>
      <c r="P375" s="40">
        <f t="shared" si="50"/>
        <v>0</v>
      </c>
    </row>
    <row r="376" spans="9:16" ht="12.75" customHeight="1" x14ac:dyDescent="0.2">
      <c r="I376" s="37">
        <f t="shared" si="51"/>
        <v>349</v>
      </c>
      <c r="J376" s="38">
        <f t="shared" si="46"/>
        <v>53590</v>
      </c>
      <c r="K376" s="53">
        <f t="shared" si="47"/>
        <v>53620</v>
      </c>
      <c r="L376" s="39">
        <f t="shared" si="45"/>
        <v>0</v>
      </c>
      <c r="M376" s="40">
        <f t="shared" si="44"/>
        <v>0</v>
      </c>
      <c r="N376" s="40">
        <f t="shared" si="48"/>
        <v>0</v>
      </c>
      <c r="O376" s="40">
        <f t="shared" si="49"/>
        <v>0</v>
      </c>
      <c r="P376" s="40">
        <f t="shared" si="50"/>
        <v>0</v>
      </c>
    </row>
    <row r="377" spans="9:16" ht="12.75" customHeight="1" x14ac:dyDescent="0.2">
      <c r="I377" s="37">
        <f t="shared" si="51"/>
        <v>350</v>
      </c>
      <c r="J377" s="38">
        <f t="shared" si="46"/>
        <v>53620</v>
      </c>
      <c r="K377" s="53">
        <f t="shared" si="47"/>
        <v>53651</v>
      </c>
      <c r="L377" s="39">
        <f t="shared" si="45"/>
        <v>0</v>
      </c>
      <c r="M377" s="40">
        <f t="shared" si="44"/>
        <v>0</v>
      </c>
      <c r="N377" s="40">
        <f t="shared" si="48"/>
        <v>0</v>
      </c>
      <c r="O377" s="40">
        <f t="shared" si="49"/>
        <v>0</v>
      </c>
      <c r="P377" s="40">
        <f t="shared" si="50"/>
        <v>0</v>
      </c>
    </row>
    <row r="378" spans="9:16" ht="12.75" customHeight="1" x14ac:dyDescent="0.2">
      <c r="I378" s="37">
        <f t="shared" si="51"/>
        <v>351</v>
      </c>
      <c r="J378" s="38">
        <f t="shared" si="46"/>
        <v>53651</v>
      </c>
      <c r="K378" s="53">
        <f t="shared" si="47"/>
        <v>53681</v>
      </c>
      <c r="L378" s="39">
        <f t="shared" si="45"/>
        <v>0</v>
      </c>
      <c r="M378" s="40">
        <f t="shared" si="44"/>
        <v>0</v>
      </c>
      <c r="N378" s="40">
        <f t="shared" si="48"/>
        <v>0</v>
      </c>
      <c r="O378" s="40">
        <f t="shared" si="49"/>
        <v>0</v>
      </c>
      <c r="P378" s="40">
        <f t="shared" si="50"/>
        <v>0</v>
      </c>
    </row>
    <row r="379" spans="9:16" ht="12.75" customHeight="1" x14ac:dyDescent="0.2">
      <c r="I379" s="37">
        <f t="shared" si="51"/>
        <v>352</v>
      </c>
      <c r="J379" s="38">
        <f t="shared" si="46"/>
        <v>53681</v>
      </c>
      <c r="K379" s="53">
        <f t="shared" si="47"/>
        <v>53712</v>
      </c>
      <c r="L379" s="39">
        <f t="shared" si="45"/>
        <v>0</v>
      </c>
      <c r="M379" s="40">
        <f t="shared" si="44"/>
        <v>0</v>
      </c>
      <c r="N379" s="40">
        <f t="shared" si="48"/>
        <v>0</v>
      </c>
      <c r="O379" s="40">
        <f t="shared" si="49"/>
        <v>0</v>
      </c>
      <c r="P379" s="40">
        <f t="shared" si="50"/>
        <v>0</v>
      </c>
    </row>
    <row r="380" spans="9:16" ht="12.75" customHeight="1" x14ac:dyDescent="0.2">
      <c r="I380" s="37">
        <f t="shared" si="51"/>
        <v>353</v>
      </c>
      <c r="J380" s="38">
        <f t="shared" si="46"/>
        <v>53712</v>
      </c>
      <c r="K380" s="53">
        <f t="shared" si="47"/>
        <v>53743</v>
      </c>
      <c r="L380" s="39">
        <f t="shared" si="45"/>
        <v>0</v>
      </c>
      <c r="M380" s="40">
        <f t="shared" si="44"/>
        <v>0</v>
      </c>
      <c r="N380" s="40">
        <f t="shared" si="48"/>
        <v>0</v>
      </c>
      <c r="O380" s="40">
        <f t="shared" si="49"/>
        <v>0</v>
      </c>
      <c r="P380" s="40">
        <f t="shared" si="50"/>
        <v>0</v>
      </c>
    </row>
    <row r="381" spans="9:16" ht="12.75" customHeight="1" x14ac:dyDescent="0.2">
      <c r="I381" s="37">
        <f t="shared" si="51"/>
        <v>354</v>
      </c>
      <c r="J381" s="38">
        <f t="shared" si="46"/>
        <v>53743</v>
      </c>
      <c r="K381" s="53">
        <f t="shared" si="47"/>
        <v>53771</v>
      </c>
      <c r="L381" s="39">
        <f t="shared" si="45"/>
        <v>0</v>
      </c>
      <c r="M381" s="40">
        <f t="shared" si="44"/>
        <v>0</v>
      </c>
      <c r="N381" s="40">
        <f t="shared" si="48"/>
        <v>0</v>
      </c>
      <c r="O381" s="40">
        <f t="shared" si="49"/>
        <v>0</v>
      </c>
      <c r="P381" s="40">
        <f t="shared" si="50"/>
        <v>0</v>
      </c>
    </row>
    <row r="382" spans="9:16" ht="12.75" customHeight="1" x14ac:dyDescent="0.2">
      <c r="I382" s="37">
        <f t="shared" si="51"/>
        <v>355</v>
      </c>
      <c r="J382" s="38">
        <f t="shared" si="46"/>
        <v>53771</v>
      </c>
      <c r="K382" s="53">
        <f t="shared" si="47"/>
        <v>53802</v>
      </c>
      <c r="L382" s="39">
        <f t="shared" si="45"/>
        <v>0</v>
      </c>
      <c r="M382" s="40">
        <f t="shared" si="44"/>
        <v>0</v>
      </c>
      <c r="N382" s="40">
        <f t="shared" si="48"/>
        <v>0</v>
      </c>
      <c r="O382" s="40">
        <f t="shared" si="49"/>
        <v>0</v>
      </c>
      <c r="P382" s="40">
        <f t="shared" si="50"/>
        <v>0</v>
      </c>
    </row>
    <row r="383" spans="9:16" ht="12.75" customHeight="1" x14ac:dyDescent="0.2">
      <c r="I383" s="37">
        <f t="shared" si="51"/>
        <v>356</v>
      </c>
      <c r="J383" s="38">
        <f t="shared" si="46"/>
        <v>53802</v>
      </c>
      <c r="K383" s="53">
        <f t="shared" si="47"/>
        <v>53832</v>
      </c>
      <c r="L383" s="39">
        <f t="shared" si="45"/>
        <v>0</v>
      </c>
      <c r="M383" s="40">
        <f t="shared" si="44"/>
        <v>0</v>
      </c>
      <c r="N383" s="40">
        <f t="shared" si="48"/>
        <v>0</v>
      </c>
      <c r="O383" s="40">
        <f t="shared" si="49"/>
        <v>0</v>
      </c>
      <c r="P383" s="40">
        <f t="shared" si="50"/>
        <v>0</v>
      </c>
    </row>
    <row r="384" spans="9:16" ht="12.75" customHeight="1" x14ac:dyDescent="0.2">
      <c r="I384" s="37">
        <f t="shared" si="51"/>
        <v>357</v>
      </c>
      <c r="J384" s="38">
        <f t="shared" si="46"/>
        <v>53832</v>
      </c>
      <c r="K384" s="53">
        <f t="shared" si="47"/>
        <v>53863</v>
      </c>
      <c r="L384" s="39">
        <f t="shared" si="45"/>
        <v>0</v>
      </c>
      <c r="M384" s="40">
        <f t="shared" si="44"/>
        <v>0</v>
      </c>
      <c r="N384" s="40">
        <f t="shared" si="48"/>
        <v>0</v>
      </c>
      <c r="O384" s="40">
        <f t="shared" si="49"/>
        <v>0</v>
      </c>
      <c r="P384" s="40">
        <f t="shared" si="50"/>
        <v>0</v>
      </c>
    </row>
    <row r="385" spans="9:16" ht="12.75" customHeight="1" x14ac:dyDescent="0.2">
      <c r="I385" s="37">
        <f t="shared" si="51"/>
        <v>358</v>
      </c>
      <c r="J385" s="38">
        <f t="shared" si="46"/>
        <v>53863</v>
      </c>
      <c r="K385" s="53">
        <f t="shared" si="47"/>
        <v>53893</v>
      </c>
      <c r="L385" s="39">
        <f t="shared" si="45"/>
        <v>0</v>
      </c>
      <c r="M385" s="40">
        <f t="shared" si="44"/>
        <v>0</v>
      </c>
      <c r="N385" s="40">
        <f t="shared" si="48"/>
        <v>0</v>
      </c>
      <c r="O385" s="40">
        <f t="shared" si="49"/>
        <v>0</v>
      </c>
      <c r="P385" s="40">
        <f t="shared" si="50"/>
        <v>0</v>
      </c>
    </row>
    <row r="386" spans="9:16" ht="12.75" customHeight="1" x14ac:dyDescent="0.2">
      <c r="I386" s="37">
        <f t="shared" si="51"/>
        <v>359</v>
      </c>
      <c r="J386" s="38">
        <f t="shared" si="46"/>
        <v>53893</v>
      </c>
      <c r="K386" s="53">
        <f t="shared" si="47"/>
        <v>53924</v>
      </c>
      <c r="L386" s="39">
        <f t="shared" si="45"/>
        <v>0</v>
      </c>
      <c r="M386" s="40">
        <f t="shared" si="44"/>
        <v>0</v>
      </c>
      <c r="N386" s="40">
        <f t="shared" si="48"/>
        <v>0</v>
      </c>
      <c r="O386" s="40">
        <f t="shared" si="49"/>
        <v>0</v>
      </c>
      <c r="P386" s="40">
        <f t="shared" si="50"/>
        <v>0</v>
      </c>
    </row>
    <row r="387" spans="9:16" ht="12.75" customHeight="1" x14ac:dyDescent="0.2">
      <c r="I387" s="37">
        <f t="shared" si="51"/>
        <v>360</v>
      </c>
      <c r="J387" s="38">
        <f t="shared" si="46"/>
        <v>53924</v>
      </c>
      <c r="K387" s="53">
        <f t="shared" si="47"/>
        <v>0</v>
      </c>
      <c r="L387" s="39">
        <f t="shared" si="45"/>
        <v>0</v>
      </c>
      <c r="M387" s="40">
        <f t="shared" si="44"/>
        <v>0</v>
      </c>
      <c r="N387" s="40">
        <f t="shared" si="48"/>
        <v>0</v>
      </c>
      <c r="O387" s="40">
        <f t="shared" si="49"/>
        <v>0</v>
      </c>
      <c r="P387" s="40">
        <f t="shared" si="50"/>
        <v>0</v>
      </c>
    </row>
    <row r="388" spans="9:16" ht="12.75" customHeight="1" x14ac:dyDescent="0.2">
      <c r="J388" s="56"/>
      <c r="K388" s="53">
        <f t="shared" si="47"/>
        <v>0</v>
      </c>
    </row>
    <row r="389" spans="9:16" ht="12.75" customHeight="1" x14ac:dyDescent="0.2">
      <c r="J389" s="56"/>
      <c r="K389" s="53">
        <f t="shared" si="47"/>
        <v>0</v>
      </c>
    </row>
    <row r="390" spans="9:16" ht="12.75" customHeight="1" x14ac:dyDescent="0.2">
      <c r="J390" s="56"/>
      <c r="K390" s="53">
        <f t="shared" si="47"/>
        <v>0</v>
      </c>
    </row>
    <row r="391" spans="9:16" ht="12.75" customHeight="1" x14ac:dyDescent="0.2">
      <c r="J391" s="56"/>
      <c r="K391" s="53">
        <f t="shared" si="47"/>
        <v>0</v>
      </c>
    </row>
    <row r="392" spans="9:16" ht="12.75" customHeight="1" x14ac:dyDescent="0.2">
      <c r="J392" s="56"/>
      <c r="K392" s="53">
        <f t="shared" si="47"/>
        <v>0</v>
      </c>
    </row>
    <row r="393" spans="9:16" ht="12.75" customHeight="1" x14ac:dyDescent="0.2">
      <c r="J393" s="56"/>
      <c r="K393" s="53">
        <f t="shared" si="47"/>
        <v>0</v>
      </c>
    </row>
    <row r="394" spans="9:16" ht="12.75" customHeight="1" x14ac:dyDescent="0.2">
      <c r="J394" s="56"/>
      <c r="K394" s="53">
        <f t="shared" si="47"/>
        <v>0</v>
      </c>
    </row>
    <row r="395" spans="9:16" ht="12.75" customHeight="1" x14ac:dyDescent="0.2">
      <c r="J395" s="56"/>
      <c r="K395" s="53">
        <f t="shared" si="47"/>
        <v>0</v>
      </c>
    </row>
    <row r="396" spans="9:16" ht="12.75" customHeight="1" x14ac:dyDescent="0.2">
      <c r="J396" s="56"/>
      <c r="K396" s="53">
        <f t="shared" si="47"/>
        <v>0</v>
      </c>
    </row>
    <row r="397" spans="9:16" ht="12.75" customHeight="1" x14ac:dyDescent="0.2">
      <c r="J397" s="56"/>
      <c r="K397" s="53">
        <f t="shared" si="47"/>
        <v>0</v>
      </c>
    </row>
    <row r="398" spans="9:16" ht="12.75" customHeight="1" x14ac:dyDescent="0.2">
      <c r="J398" s="56"/>
      <c r="K398" s="53">
        <f t="shared" si="47"/>
        <v>0</v>
      </c>
    </row>
    <row r="399" spans="9:16" ht="12.75" customHeight="1" x14ac:dyDescent="0.2">
      <c r="J399" s="56"/>
      <c r="K399" s="53">
        <f t="shared" si="47"/>
        <v>0</v>
      </c>
    </row>
    <row r="400" spans="9:16" ht="12.75" customHeight="1" x14ac:dyDescent="0.2">
      <c r="J400" s="56"/>
      <c r="K400" s="53">
        <f t="shared" si="47"/>
        <v>0</v>
      </c>
    </row>
    <row r="401" spans="10:11" ht="12.75" customHeight="1" x14ac:dyDescent="0.2">
      <c r="J401" s="56"/>
      <c r="K401" s="53">
        <f t="shared" si="47"/>
        <v>0</v>
      </c>
    </row>
    <row r="402" spans="10:11" ht="12.75" customHeight="1" x14ac:dyDescent="0.2">
      <c r="J402" s="53"/>
      <c r="K402" s="53">
        <f t="shared" si="47"/>
        <v>0</v>
      </c>
    </row>
    <row r="403" spans="10:11" ht="12.75" customHeight="1" x14ac:dyDescent="0.2">
      <c r="J403" s="53"/>
      <c r="K403" s="53">
        <f t="shared" si="47"/>
        <v>0</v>
      </c>
    </row>
    <row r="404" spans="10:11" ht="12.75" customHeight="1" x14ac:dyDescent="0.2">
      <c r="J404" s="53"/>
      <c r="K404" s="53">
        <f t="shared" si="47"/>
        <v>0</v>
      </c>
    </row>
    <row r="405" spans="10:11" ht="12.75" customHeight="1" x14ac:dyDescent="0.2">
      <c r="J405" s="53"/>
      <c r="K405" s="53">
        <f t="shared" si="47"/>
        <v>0</v>
      </c>
    </row>
    <row r="406" spans="10:11" ht="12.75" customHeight="1" x14ac:dyDescent="0.2">
      <c r="J406" s="53"/>
      <c r="K406" s="53">
        <f t="shared" si="47"/>
        <v>0</v>
      </c>
    </row>
    <row r="407" spans="10:11" ht="12.75" customHeight="1" x14ac:dyDescent="0.2">
      <c r="J407" s="53"/>
      <c r="K407" s="53">
        <f t="shared" si="47"/>
        <v>0</v>
      </c>
    </row>
    <row r="408" spans="10:11" ht="12.75" customHeight="1" x14ac:dyDescent="0.2">
      <c r="J408" s="53"/>
      <c r="K408" s="53">
        <f t="shared" si="47"/>
        <v>0</v>
      </c>
    </row>
    <row r="409" spans="10:11" ht="12.75" customHeight="1" x14ac:dyDescent="0.2">
      <c r="J409" s="53"/>
      <c r="K409" s="53">
        <f t="shared" si="47"/>
        <v>0</v>
      </c>
    </row>
    <row r="410" spans="10:11" ht="12.75" customHeight="1" x14ac:dyDescent="0.2">
      <c r="J410" s="53"/>
      <c r="K410" s="53">
        <f t="shared" si="47"/>
        <v>0</v>
      </c>
    </row>
    <row r="411" spans="10:11" ht="12.75" customHeight="1" x14ac:dyDescent="0.2">
      <c r="J411" s="53"/>
      <c r="K411" s="53">
        <f t="shared" si="47"/>
        <v>0</v>
      </c>
    </row>
    <row r="412" spans="10:11" ht="12.75" customHeight="1" x14ac:dyDescent="0.2">
      <c r="J412" s="53"/>
      <c r="K412" s="53">
        <f t="shared" si="47"/>
        <v>0</v>
      </c>
    </row>
    <row r="413" spans="10:11" ht="12.75" customHeight="1" x14ac:dyDescent="0.2">
      <c r="J413" s="53"/>
      <c r="K413" s="53">
        <f t="shared" ref="K413:K476" si="52">IF(J414="",0,J414)</f>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si="52"/>
        <v>0</v>
      </c>
    </row>
    <row r="468" spans="10:11" ht="12.75" customHeight="1" x14ac:dyDescent="0.2">
      <c r="J468" s="53"/>
      <c r="K468" s="53">
        <f t="shared" si="52"/>
        <v>0</v>
      </c>
    </row>
    <row r="469" spans="10:11" ht="12.75" customHeight="1" x14ac:dyDescent="0.2">
      <c r="J469" s="53"/>
      <c r="K469" s="53">
        <f t="shared" si="52"/>
        <v>0</v>
      </c>
    </row>
    <row r="470" spans="10:11" ht="12.75" customHeight="1" x14ac:dyDescent="0.2">
      <c r="J470" s="53"/>
      <c r="K470" s="53">
        <f t="shared" si="52"/>
        <v>0</v>
      </c>
    </row>
    <row r="471" spans="10:11" ht="12.75" customHeight="1" x14ac:dyDescent="0.2">
      <c r="J471" s="53"/>
      <c r="K471" s="53">
        <f t="shared" si="52"/>
        <v>0</v>
      </c>
    </row>
    <row r="472" spans="10:11" ht="12.75" customHeight="1" x14ac:dyDescent="0.2">
      <c r="J472" s="53"/>
      <c r="K472" s="53">
        <f t="shared" si="52"/>
        <v>0</v>
      </c>
    </row>
    <row r="473" spans="10:11" ht="12.75" customHeight="1" x14ac:dyDescent="0.2">
      <c r="J473" s="53"/>
      <c r="K473" s="53">
        <f t="shared" si="52"/>
        <v>0</v>
      </c>
    </row>
    <row r="474" spans="10:11" ht="12.75" customHeight="1" x14ac:dyDescent="0.2">
      <c r="J474" s="53"/>
      <c r="K474" s="53">
        <f t="shared" si="52"/>
        <v>0</v>
      </c>
    </row>
    <row r="475" spans="10:11" ht="12.75" customHeight="1" x14ac:dyDescent="0.2">
      <c r="J475" s="53"/>
      <c r="K475" s="53">
        <f t="shared" si="52"/>
        <v>0</v>
      </c>
    </row>
    <row r="476" spans="10:11" ht="12.75" customHeight="1" x14ac:dyDescent="0.2">
      <c r="J476" s="53"/>
      <c r="K476" s="53">
        <f t="shared" si="52"/>
        <v>0</v>
      </c>
    </row>
    <row r="477" spans="10:11" ht="12.75" customHeight="1" x14ac:dyDescent="0.2">
      <c r="J477" s="53"/>
      <c r="K477" s="53">
        <f t="shared" ref="K477:K540" si="53">IF(J478="",0,J478)</f>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si="53"/>
        <v>0</v>
      </c>
    </row>
    <row r="532" spans="10:11" ht="12.75" customHeight="1" x14ac:dyDescent="0.2">
      <c r="J532" s="53"/>
      <c r="K532" s="53">
        <f t="shared" si="53"/>
        <v>0</v>
      </c>
    </row>
    <row r="533" spans="10:11" ht="12.75" customHeight="1" x14ac:dyDescent="0.2">
      <c r="J533" s="53"/>
      <c r="K533" s="53">
        <f t="shared" si="53"/>
        <v>0</v>
      </c>
    </row>
    <row r="534" spans="10:11" ht="12.75" customHeight="1" x14ac:dyDescent="0.2">
      <c r="J534" s="53"/>
      <c r="K534" s="53">
        <f t="shared" si="53"/>
        <v>0</v>
      </c>
    </row>
    <row r="535" spans="10:11" ht="12.75" customHeight="1" x14ac:dyDescent="0.2">
      <c r="J535" s="53"/>
      <c r="K535" s="53">
        <f t="shared" si="53"/>
        <v>0</v>
      </c>
    </row>
    <row r="536" spans="10:11" ht="12.75" customHeight="1" x14ac:dyDescent="0.2">
      <c r="J536" s="53"/>
      <c r="K536" s="53">
        <f t="shared" si="53"/>
        <v>0</v>
      </c>
    </row>
    <row r="537" spans="10:11" ht="12.75" customHeight="1" x14ac:dyDescent="0.2">
      <c r="J537" s="53"/>
      <c r="K537" s="53">
        <f t="shared" si="53"/>
        <v>0</v>
      </c>
    </row>
    <row r="538" spans="10:11" ht="12.75" customHeight="1" x14ac:dyDescent="0.2">
      <c r="J538" s="53"/>
      <c r="K538" s="53">
        <f t="shared" si="53"/>
        <v>0</v>
      </c>
    </row>
    <row r="539" spans="10:11" ht="12.75" customHeight="1" x14ac:dyDescent="0.2">
      <c r="J539" s="53"/>
      <c r="K539" s="53">
        <f t="shared" si="53"/>
        <v>0</v>
      </c>
    </row>
    <row r="540" spans="10:11" ht="12.75" customHeight="1" x14ac:dyDescent="0.2">
      <c r="J540" s="53"/>
      <c r="K540" s="53">
        <f t="shared" si="53"/>
        <v>0</v>
      </c>
    </row>
    <row r="541" spans="10:11" ht="12.75" customHeight="1" x14ac:dyDescent="0.2">
      <c r="J541" s="53"/>
      <c r="K541" s="53">
        <f t="shared" ref="K541:K604" si="54">IF(J542="",0,J542)</f>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si="54"/>
        <v>0</v>
      </c>
    </row>
    <row r="596" spans="10:11" ht="12.75" customHeight="1" x14ac:dyDescent="0.2">
      <c r="J596" s="53"/>
      <c r="K596" s="53">
        <f t="shared" si="54"/>
        <v>0</v>
      </c>
    </row>
    <row r="597" spans="10:11" ht="12.75" customHeight="1" x14ac:dyDescent="0.2">
      <c r="J597" s="53"/>
      <c r="K597" s="53">
        <f t="shared" si="54"/>
        <v>0</v>
      </c>
    </row>
    <row r="598" spans="10:11" ht="12.75" customHeight="1" x14ac:dyDescent="0.2">
      <c r="J598" s="53"/>
      <c r="K598" s="53">
        <f t="shared" si="54"/>
        <v>0</v>
      </c>
    </row>
    <row r="599" spans="10:11" ht="12.75" customHeight="1" x14ac:dyDescent="0.2">
      <c r="J599" s="53"/>
      <c r="K599" s="53">
        <f t="shared" si="54"/>
        <v>0</v>
      </c>
    </row>
    <row r="600" spans="10:11" ht="12.75" customHeight="1" x14ac:dyDescent="0.2">
      <c r="J600" s="53"/>
      <c r="K600" s="53">
        <f t="shared" si="54"/>
        <v>0</v>
      </c>
    </row>
    <row r="601" spans="10:11" ht="12.75" customHeight="1" x14ac:dyDescent="0.2">
      <c r="J601" s="53"/>
      <c r="K601" s="53">
        <f t="shared" si="54"/>
        <v>0</v>
      </c>
    </row>
    <row r="602" spans="10:11" ht="12.75" customHeight="1" x14ac:dyDescent="0.2">
      <c r="J602" s="53"/>
      <c r="K602" s="53">
        <f t="shared" si="54"/>
        <v>0</v>
      </c>
    </row>
    <row r="603" spans="10:11" ht="12.75" customHeight="1" x14ac:dyDescent="0.2">
      <c r="J603" s="53"/>
      <c r="K603" s="53">
        <f t="shared" si="54"/>
        <v>0</v>
      </c>
    </row>
    <row r="604" spans="10:11" ht="12.75" customHeight="1" x14ac:dyDescent="0.2">
      <c r="J604" s="53"/>
      <c r="K604" s="53">
        <f t="shared" si="54"/>
        <v>0</v>
      </c>
    </row>
    <row r="605" spans="10:11" ht="12.75" customHeight="1" x14ac:dyDescent="0.2">
      <c r="J605" s="53"/>
      <c r="K605" s="53">
        <f t="shared" ref="K605:K668" si="55">IF(J606="",0,J606)</f>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si="55"/>
        <v>0</v>
      </c>
    </row>
    <row r="660" spans="10:11" ht="12.75" customHeight="1" x14ac:dyDescent="0.2">
      <c r="J660" s="53"/>
      <c r="K660" s="53">
        <f t="shared" si="55"/>
        <v>0</v>
      </c>
    </row>
    <row r="661" spans="10:11" ht="12.75" customHeight="1" x14ac:dyDescent="0.2">
      <c r="J661" s="53"/>
      <c r="K661" s="53">
        <f t="shared" si="55"/>
        <v>0</v>
      </c>
    </row>
    <row r="662" spans="10:11" ht="12.75" customHeight="1" x14ac:dyDescent="0.2">
      <c r="J662" s="53"/>
      <c r="K662" s="53">
        <f t="shared" si="55"/>
        <v>0</v>
      </c>
    </row>
    <row r="663" spans="10:11" ht="12.75" customHeight="1" x14ac:dyDescent="0.2">
      <c r="J663" s="53"/>
      <c r="K663" s="53">
        <f t="shared" si="55"/>
        <v>0</v>
      </c>
    </row>
    <row r="664" spans="10:11" ht="12.75" customHeight="1" x14ac:dyDescent="0.2">
      <c r="J664" s="53"/>
      <c r="K664" s="53">
        <f t="shared" si="55"/>
        <v>0</v>
      </c>
    </row>
    <row r="665" spans="10:11" ht="12.75" customHeight="1" x14ac:dyDescent="0.2">
      <c r="J665" s="53"/>
      <c r="K665" s="53">
        <f t="shared" si="55"/>
        <v>0</v>
      </c>
    </row>
    <row r="666" spans="10:11" ht="12.75" customHeight="1" x14ac:dyDescent="0.2">
      <c r="J666" s="53"/>
      <c r="K666" s="53">
        <f t="shared" si="55"/>
        <v>0</v>
      </c>
    </row>
    <row r="667" spans="10:11" ht="12.75" customHeight="1" x14ac:dyDescent="0.2">
      <c r="J667" s="53"/>
      <c r="K667" s="53">
        <f t="shared" si="55"/>
        <v>0</v>
      </c>
    </row>
    <row r="668" spans="10:11" ht="12.75" customHeight="1" x14ac:dyDescent="0.2">
      <c r="J668" s="53"/>
      <c r="K668" s="53">
        <f t="shared" si="55"/>
        <v>0</v>
      </c>
    </row>
    <row r="669" spans="10:11" ht="12.75" customHeight="1" x14ac:dyDescent="0.2">
      <c r="J669" s="53"/>
      <c r="K669" s="53">
        <f t="shared" ref="K669:K674" si="56">IF(J670="",0,J670)</f>
        <v>0</v>
      </c>
    </row>
    <row r="670" spans="10:11" ht="12.75" customHeight="1" x14ac:dyDescent="0.2">
      <c r="J670" s="53"/>
      <c r="K670" s="53">
        <f t="shared" si="56"/>
        <v>0</v>
      </c>
    </row>
    <row r="671" spans="10:11" ht="12.75" customHeight="1" x14ac:dyDescent="0.2">
      <c r="J671" s="53"/>
      <c r="K671" s="53">
        <f t="shared" si="56"/>
        <v>0</v>
      </c>
    </row>
    <row r="672" spans="10:11" ht="12.75" customHeight="1" x14ac:dyDescent="0.2">
      <c r="J672" s="53"/>
      <c r="K672" s="53">
        <f t="shared" si="56"/>
        <v>0</v>
      </c>
    </row>
    <row r="673" spans="10:11" ht="12.75" customHeight="1" x14ac:dyDescent="0.2">
      <c r="J673" s="53"/>
      <c r="K673" s="53">
        <f t="shared" si="56"/>
        <v>0</v>
      </c>
    </row>
    <row r="674" spans="10:11" ht="12.75" customHeight="1" x14ac:dyDescent="0.2">
      <c r="J674" s="53"/>
      <c r="K674" s="53">
        <f t="shared" si="56"/>
        <v>0</v>
      </c>
    </row>
    <row r="675" spans="10:11" ht="12.75" customHeight="1" x14ac:dyDescent="0.2">
      <c r="J675" s="53"/>
      <c r="K675" s="53">
        <f>+J676</f>
        <v>0</v>
      </c>
    </row>
    <row r="676" spans="10:11" ht="12.75" customHeight="1" x14ac:dyDescent="0.2">
      <c r="J676" s="53"/>
      <c r="K676" s="53">
        <f>+J677</f>
        <v>0</v>
      </c>
    </row>
    <row r="677" spans="10:11" ht="12.75" customHeight="1" x14ac:dyDescent="0.2">
      <c r="J677" s="53"/>
      <c r="K677" s="53">
        <f t="shared" ref="K677:K740" si="57">+J678</f>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si="57"/>
        <v>0</v>
      </c>
    </row>
    <row r="732" spans="10:11" ht="12.75" customHeight="1" x14ac:dyDescent="0.2">
      <c r="J732" s="53"/>
      <c r="K732" s="53">
        <f t="shared" si="57"/>
        <v>0</v>
      </c>
    </row>
    <row r="733" spans="10:11" ht="12.75" customHeight="1" x14ac:dyDescent="0.2">
      <c r="J733" s="53"/>
      <c r="K733" s="53">
        <f t="shared" si="57"/>
        <v>0</v>
      </c>
    </row>
    <row r="734" spans="10:11" ht="12.75" customHeight="1" x14ac:dyDescent="0.2">
      <c r="J734" s="53"/>
      <c r="K734" s="53">
        <f t="shared" si="57"/>
        <v>0</v>
      </c>
    </row>
    <row r="735" spans="10:11" ht="12.75" customHeight="1" x14ac:dyDescent="0.2">
      <c r="J735" s="53"/>
      <c r="K735" s="53">
        <f t="shared" si="57"/>
        <v>0</v>
      </c>
    </row>
    <row r="736" spans="10:11" ht="12.75" customHeight="1" x14ac:dyDescent="0.2">
      <c r="J736" s="53"/>
      <c r="K736" s="53">
        <f t="shared" si="57"/>
        <v>0</v>
      </c>
    </row>
    <row r="737" spans="10:11" ht="12.75" customHeight="1" x14ac:dyDescent="0.2">
      <c r="J737" s="53"/>
      <c r="K737" s="53">
        <f t="shared" si="57"/>
        <v>0</v>
      </c>
    </row>
    <row r="738" spans="10:11" ht="12.75" customHeight="1" x14ac:dyDescent="0.2">
      <c r="J738" s="53"/>
      <c r="K738" s="53">
        <f t="shared" si="57"/>
        <v>0</v>
      </c>
    </row>
    <row r="739" spans="10:11" ht="12.75" customHeight="1" x14ac:dyDescent="0.2">
      <c r="J739" s="53"/>
      <c r="K739" s="53">
        <f t="shared" si="57"/>
        <v>0</v>
      </c>
    </row>
    <row r="740" spans="10:11" ht="12.75" customHeight="1" x14ac:dyDescent="0.2">
      <c r="J740" s="53"/>
      <c r="K740" s="53">
        <f t="shared" si="57"/>
        <v>0</v>
      </c>
    </row>
    <row r="741" spans="10:11" ht="12.75" customHeight="1" x14ac:dyDescent="0.2">
      <c r="J741" s="53"/>
      <c r="K741" s="53">
        <f t="shared" ref="K741:K804" si="58">+J742</f>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si="58"/>
        <v>0</v>
      </c>
    </row>
    <row r="796" spans="10:11" ht="12.75" customHeight="1" x14ac:dyDescent="0.2">
      <c r="J796" s="53"/>
      <c r="K796" s="53">
        <f t="shared" si="58"/>
        <v>0</v>
      </c>
    </row>
    <row r="797" spans="10:11" ht="12.75" customHeight="1" x14ac:dyDescent="0.2">
      <c r="J797" s="53"/>
      <c r="K797" s="53">
        <f t="shared" si="58"/>
        <v>0</v>
      </c>
    </row>
    <row r="798" spans="10:11" ht="12.75" customHeight="1" x14ac:dyDescent="0.2">
      <c r="J798" s="53"/>
      <c r="K798" s="53">
        <f t="shared" si="58"/>
        <v>0</v>
      </c>
    </row>
    <row r="799" spans="10:11" ht="12.75" customHeight="1" x14ac:dyDescent="0.2">
      <c r="J799" s="53"/>
      <c r="K799" s="53">
        <f t="shared" si="58"/>
        <v>0</v>
      </c>
    </row>
    <row r="800" spans="10:11" ht="12.75" customHeight="1" x14ac:dyDescent="0.2">
      <c r="J800" s="53"/>
      <c r="K800" s="53">
        <f t="shared" si="58"/>
        <v>0</v>
      </c>
    </row>
    <row r="801" spans="10:11" ht="12.75" customHeight="1" x14ac:dyDescent="0.2">
      <c r="J801" s="53"/>
      <c r="K801" s="53">
        <f t="shared" si="58"/>
        <v>0</v>
      </c>
    </row>
    <row r="802" spans="10:11" ht="12.75" customHeight="1" x14ac:dyDescent="0.2">
      <c r="J802" s="53"/>
      <c r="K802" s="53">
        <f t="shared" si="58"/>
        <v>0</v>
      </c>
    </row>
    <row r="803" spans="10:11" ht="12.75" customHeight="1" x14ac:dyDescent="0.2">
      <c r="J803" s="53"/>
      <c r="K803" s="53">
        <f t="shared" si="58"/>
        <v>0</v>
      </c>
    </row>
    <row r="804" spans="10:11" ht="12.75" customHeight="1" x14ac:dyDescent="0.2">
      <c r="J804" s="53"/>
      <c r="K804" s="53">
        <f t="shared" si="58"/>
        <v>0</v>
      </c>
    </row>
    <row r="805" spans="10:11" ht="12.75" customHeight="1" x14ac:dyDescent="0.2">
      <c r="J805" s="53"/>
      <c r="K805" s="53">
        <f t="shared" ref="K805:K843" si="59">+J806</f>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f t="shared" si="59"/>
        <v>0</v>
      </c>
    </row>
    <row r="835" spans="10:11" ht="12.75" customHeight="1" x14ac:dyDescent="0.2">
      <c r="J835" s="53"/>
      <c r="K835" s="53">
        <f t="shared" si="59"/>
        <v>0</v>
      </c>
    </row>
    <row r="836" spans="10:11" ht="12.75" customHeight="1" x14ac:dyDescent="0.2">
      <c r="J836" s="53"/>
      <c r="K836" s="53">
        <f t="shared" si="59"/>
        <v>0</v>
      </c>
    </row>
    <row r="837" spans="10:11" ht="12.75" customHeight="1" x14ac:dyDescent="0.2">
      <c r="J837" s="53"/>
      <c r="K837" s="53">
        <f t="shared" si="59"/>
        <v>0</v>
      </c>
    </row>
    <row r="838" spans="10:11" ht="12.75" customHeight="1" x14ac:dyDescent="0.2">
      <c r="J838" s="53"/>
      <c r="K838" s="53">
        <f t="shared" si="59"/>
        <v>0</v>
      </c>
    </row>
    <row r="839" spans="10:11" ht="12.75" customHeight="1" x14ac:dyDescent="0.2">
      <c r="J839" s="53"/>
      <c r="K839" s="53">
        <f t="shared" si="59"/>
        <v>0</v>
      </c>
    </row>
    <row r="840" spans="10:11" ht="12.75" customHeight="1" x14ac:dyDescent="0.2">
      <c r="J840" s="53"/>
      <c r="K840" s="53">
        <f t="shared" si="59"/>
        <v>0</v>
      </c>
    </row>
    <row r="841" spans="10:11" ht="12.75" customHeight="1" x14ac:dyDescent="0.2">
      <c r="J841" s="53"/>
      <c r="K841" s="53">
        <f t="shared" si="59"/>
        <v>0</v>
      </c>
    </row>
    <row r="842" spans="10:11" ht="12.75" customHeight="1" x14ac:dyDescent="0.2">
      <c r="J842" s="53"/>
      <c r="K842" s="53">
        <f t="shared" si="59"/>
        <v>0</v>
      </c>
    </row>
    <row r="843" spans="10:11" ht="12.75" customHeight="1" x14ac:dyDescent="0.2">
      <c r="J843" s="53"/>
      <c r="K843" s="53">
        <f t="shared" si="59"/>
        <v>0</v>
      </c>
    </row>
    <row r="844" spans="10:11" ht="12.75" customHeight="1" x14ac:dyDescent="0.2">
      <c r="J844" s="53"/>
      <c r="K844" s="53" t="e">
        <f>+#REF!</f>
        <v>#REF!</v>
      </c>
    </row>
  </sheetData>
  <sheetProtection sheet="1" objects="1" scenarios="1" formatCells="0" formatColumns="0" formatRows="0"/>
  <mergeCells count="10">
    <mergeCell ref="R7:R8"/>
    <mergeCell ref="B10:J10"/>
    <mergeCell ref="O18:O19"/>
    <mergeCell ref="P18:P19"/>
    <mergeCell ref="O20:O21"/>
    <mergeCell ref="P20:P21"/>
    <mergeCell ref="I5:L6"/>
    <mergeCell ref="O13:O14"/>
    <mergeCell ref="M5:M6"/>
    <mergeCell ref="P13:P14"/>
  </mergeCells>
  <conditionalFormatting sqref="I12:M21">
    <cfRule type="expression" dxfId="9" priority="20">
      <formula>$L$10=$S$12</formula>
    </cfRule>
    <cfRule type="expression" dxfId="8" priority="21">
      <formula>$L$10=$S$11</formula>
    </cfRule>
  </conditionalFormatting>
  <conditionalFormatting sqref="O12:P14">
    <cfRule type="expression" dxfId="7" priority="22">
      <formula>$L$10=$S$12</formula>
    </cfRule>
    <cfRule type="expression" dxfId="6" priority="23">
      <formula>$L$10=$S$10</formula>
    </cfRule>
  </conditionalFormatting>
  <conditionalFormatting sqref="O17:P21">
    <cfRule type="expression" dxfId="5" priority="24">
      <formula>$L$10=$S$11</formula>
    </cfRule>
    <cfRule type="expression" dxfId="4" priority="25">
      <formula>$L$10=$S$10</formula>
    </cfRule>
  </conditionalFormatting>
  <dataValidations count="1">
    <dataValidation type="list" allowBlank="1" showInputMessage="1" showErrorMessage="1" sqref="L10" xr:uid="{00000000-0002-0000-0600-000000000000}">
      <formula1>$S$10:$S$12</formula1>
    </dataValidation>
  </dataValidation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35"/>
  <sheetViews>
    <sheetView topLeftCell="B1" workbookViewId="0">
      <pane xSplit="7" ySplit="16" topLeftCell="I17" activePane="bottomRight" state="frozen"/>
      <selection activeCell="B1" sqref="B1"/>
      <selection pane="topRight" activeCell="I1" sqref="I1"/>
      <selection pane="bottomLeft" activeCell="B10" sqref="B10"/>
      <selection pane="bottomRight" activeCell="R14" sqref="R14"/>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20.285156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20" width="0" style="9" hidden="1" customWidth="1"/>
    <col min="21" max="16384" width="9.140625" style="9"/>
  </cols>
  <sheetData>
    <row r="1" spans="1:20" ht="12.75" customHeight="1" x14ac:dyDescent="0.2">
      <c r="A1" s="2"/>
      <c r="B1" s="2"/>
      <c r="C1" s="2"/>
      <c r="D1" s="3"/>
      <c r="E1" s="2"/>
      <c r="F1" s="2"/>
      <c r="G1" s="4"/>
      <c r="H1" s="5"/>
      <c r="I1" s="6"/>
      <c r="J1" s="6"/>
      <c r="K1" s="6"/>
      <c r="L1" s="3" t="s">
        <v>75</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39</v>
      </c>
      <c r="J3" s="6"/>
      <c r="K3" s="6"/>
      <c r="L3" s="147" t="s">
        <v>21</v>
      </c>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1">
        <f>IF(P15="","",((1+N15)^12)-1)</f>
        <v>9.5620282533716461E-2</v>
      </c>
      <c r="K5" s="6"/>
      <c r="L5" s="10"/>
      <c r="M5" s="7"/>
      <c r="N5" s="8" t="s">
        <v>33</v>
      </c>
      <c r="O5" s="73">
        <f>Intro!B1</f>
        <v>42998</v>
      </c>
      <c r="P5" s="8"/>
    </row>
    <row r="6" spans="1:20" ht="12.75" customHeight="1" x14ac:dyDescent="0.2">
      <c r="A6" s="2"/>
      <c r="B6" s="2"/>
      <c r="C6" s="2"/>
      <c r="D6" s="3"/>
      <c r="E6" s="2"/>
      <c r="F6" s="2"/>
      <c r="G6" s="4"/>
      <c r="H6" s="5"/>
      <c r="I6" s="3"/>
      <c r="J6" s="71"/>
      <c r="K6" s="6"/>
      <c r="L6" s="10"/>
      <c r="M6" s="7"/>
      <c r="N6" s="8"/>
      <c r="O6" s="8"/>
      <c r="P6" s="8"/>
    </row>
    <row r="7" spans="1:20" ht="12.75" customHeight="1" x14ac:dyDescent="0.2">
      <c r="A7" s="2"/>
      <c r="B7" s="2"/>
      <c r="C7" s="2"/>
      <c r="D7" s="3"/>
      <c r="E7" s="2"/>
      <c r="F7" s="2"/>
      <c r="G7" s="4"/>
      <c r="H7" s="5"/>
      <c r="I7" s="3" t="s">
        <v>42</v>
      </c>
      <c r="J7" s="71"/>
      <c r="K7" s="6"/>
      <c r="L7" s="121">
        <f>EDATE(Intro!B1,1)</f>
        <v>43028</v>
      </c>
      <c r="M7" s="9"/>
      <c r="N7" s="9" t="s">
        <v>54</v>
      </c>
      <c r="O7" s="9"/>
      <c r="P7" s="82">
        <f>L15*I15</f>
        <v>24000</v>
      </c>
    </row>
    <row r="8" spans="1:20" ht="12.75" customHeight="1" x14ac:dyDescent="0.2">
      <c r="A8" s="2"/>
      <c r="B8" s="2"/>
      <c r="C8" s="2"/>
      <c r="D8" s="3"/>
      <c r="E8" s="2"/>
      <c r="F8" s="2"/>
      <c r="G8" s="4"/>
      <c r="H8" s="5"/>
      <c r="I8" s="7"/>
      <c r="J8" s="8"/>
      <c r="K8" s="8"/>
      <c r="L8" s="92"/>
      <c r="M8" s="7"/>
      <c r="N8" s="3"/>
      <c r="O8" s="9"/>
      <c r="P8" s="93"/>
    </row>
    <row r="9" spans="1:20" ht="12.75" customHeight="1" x14ac:dyDescent="0.2">
      <c r="A9" s="2"/>
      <c r="B9" s="2"/>
      <c r="C9" s="2"/>
      <c r="D9" s="3"/>
      <c r="E9" s="2"/>
      <c r="F9" s="2"/>
      <c r="G9" s="4"/>
      <c r="H9" s="5"/>
      <c r="I9" s="3" t="s">
        <v>46</v>
      </c>
      <c r="J9" s="71"/>
      <c r="K9" s="6"/>
      <c r="L9" s="94">
        <f>EDATE(L7,I15-1)</f>
        <v>46650</v>
      </c>
      <c r="M9" s="7"/>
      <c r="N9" s="95"/>
      <c r="O9" s="8"/>
      <c r="P9" s="93"/>
    </row>
    <row r="10" spans="1:20" ht="12.75" customHeight="1" x14ac:dyDescent="0.2">
      <c r="A10" s="2"/>
      <c r="B10" s="2"/>
      <c r="C10" s="2"/>
      <c r="D10" s="3"/>
      <c r="E10" s="2"/>
      <c r="F10" s="2"/>
      <c r="G10" s="4"/>
      <c r="H10" s="5"/>
      <c r="I10" s="6"/>
      <c r="J10" s="6"/>
      <c r="K10" s="6"/>
      <c r="L10" s="11"/>
      <c r="M10" s="7"/>
      <c r="N10" s="75"/>
      <c r="O10" s="74"/>
      <c r="P10" s="8"/>
    </row>
    <row r="11" spans="1:20" ht="12.75" customHeight="1" x14ac:dyDescent="0.2">
      <c r="A11" s="2"/>
      <c r="B11" s="2"/>
      <c r="C11" s="2"/>
      <c r="D11" s="3"/>
      <c r="E11" s="2"/>
      <c r="F11" s="2"/>
      <c r="G11" s="4"/>
      <c r="H11" s="5"/>
      <c r="I11" s="96" t="s">
        <v>83</v>
      </c>
      <c r="J11" s="97" t="s">
        <v>82</v>
      </c>
      <c r="K11" s="97"/>
      <c r="L11" s="97"/>
      <c r="M11" s="97"/>
      <c r="N11" s="97"/>
      <c r="O11" s="161">
        <f>Total!B11-Total!C11-Total!E11-Total!G11-Total!I11-Total!K11-Total!M11</f>
        <v>15676.338459935672</v>
      </c>
      <c r="P11" s="77"/>
    </row>
    <row r="12" spans="1:20" ht="12.75" customHeight="1" x14ac:dyDescent="0.2">
      <c r="A12" s="2"/>
      <c r="B12" s="2"/>
      <c r="C12" s="2"/>
      <c r="D12" s="3"/>
      <c r="E12" s="2"/>
      <c r="F12" s="2"/>
      <c r="G12" s="4"/>
      <c r="H12" s="5"/>
      <c r="I12" s="162"/>
      <c r="J12" s="162"/>
      <c r="K12" s="162"/>
      <c r="L12" s="162"/>
      <c r="M12" s="162"/>
      <c r="N12" s="162"/>
      <c r="O12" s="163"/>
      <c r="P12" s="77"/>
    </row>
    <row r="13" spans="1:20" ht="12.75" customHeight="1" thickBot="1" x14ac:dyDescent="0.25">
      <c r="A13" s="2"/>
      <c r="B13" s="2"/>
      <c r="C13" s="2"/>
      <c r="D13" s="3"/>
      <c r="E13" s="2"/>
      <c r="F13" s="2"/>
      <c r="G13" s="4"/>
      <c r="H13" s="5"/>
      <c r="I13" s="6"/>
      <c r="J13" s="6"/>
      <c r="K13" s="6"/>
      <c r="L13" s="11"/>
      <c r="M13" s="7"/>
      <c r="N13" s="8"/>
      <c r="O13" s="8"/>
      <c r="P13" s="8"/>
      <c r="S13" s="167" t="s">
        <v>22</v>
      </c>
      <c r="T13" s="68">
        <f>SUMIF($J:$J,"&gt;"&amp;L8,$N:$N)</f>
        <v>0</v>
      </c>
    </row>
    <row r="14" spans="1:20" ht="22.5" customHeight="1" x14ac:dyDescent="0.2">
      <c r="A14" s="2"/>
      <c r="B14" s="2"/>
      <c r="C14" s="2"/>
      <c r="D14" s="3"/>
      <c r="E14" s="2"/>
      <c r="F14" s="2"/>
      <c r="G14" s="4"/>
      <c r="H14" s="5"/>
      <c r="I14" s="70" t="s">
        <v>41</v>
      </c>
      <c r="J14" s="13" t="s">
        <v>6</v>
      </c>
      <c r="K14" s="14"/>
      <c r="L14" s="15" t="s">
        <v>3</v>
      </c>
      <c r="M14" s="16" t="s">
        <v>7</v>
      </c>
      <c r="N14" s="17" t="s">
        <v>8</v>
      </c>
      <c r="O14" s="18" t="s">
        <v>9</v>
      </c>
      <c r="P14" s="19" t="s">
        <v>1</v>
      </c>
      <c r="R14" s="61"/>
      <c r="S14" s="167"/>
    </row>
    <row r="15" spans="1:20" ht="12.75" customHeight="1" thickBot="1" x14ac:dyDescent="0.25">
      <c r="A15" s="2"/>
      <c r="B15" s="2"/>
      <c r="C15" s="2"/>
      <c r="D15" s="3"/>
      <c r="E15" s="2"/>
      <c r="F15" s="2"/>
      <c r="G15" s="4"/>
      <c r="H15" s="5"/>
      <c r="I15" s="155">
        <v>120</v>
      </c>
      <c r="J15" s="20"/>
      <c r="K15" s="21"/>
      <c r="L15" s="156">
        <v>200</v>
      </c>
      <c r="M15" s="23"/>
      <c r="N15" s="99">
        <f>IF(P15="","",RATE(I15,-L15,P15))</f>
        <v>7.6390859816991086E-3</v>
      </c>
      <c r="O15" s="24"/>
      <c r="P15" s="152">
        <v>15676.338459935672</v>
      </c>
    </row>
    <row r="16" spans="1:20" ht="12.75" customHeight="1" x14ac:dyDescent="0.2">
      <c r="A16" s="2"/>
      <c r="B16" s="2"/>
      <c r="C16" s="2"/>
      <c r="D16" s="3"/>
      <c r="E16" s="2"/>
      <c r="F16" s="2"/>
      <c r="G16" s="4"/>
      <c r="H16" s="5"/>
      <c r="I16" s="6"/>
      <c r="J16" s="6"/>
      <c r="K16" s="6"/>
      <c r="L16" s="11"/>
      <c r="M16" s="7"/>
      <c r="N16" s="8"/>
      <c r="O16" s="8"/>
      <c r="P16" s="8"/>
    </row>
    <row r="17" spans="1:16" s="32" customFormat="1" ht="21.75" customHeight="1" x14ac:dyDescent="0.2">
      <c r="A17" s="25"/>
      <c r="B17" s="25"/>
      <c r="C17" s="25"/>
      <c r="D17" s="26"/>
      <c r="E17" s="25"/>
      <c r="F17" s="25"/>
      <c r="G17" s="27"/>
      <c r="H17" s="28"/>
      <c r="I17" s="29"/>
      <c r="J17" s="29"/>
      <c r="K17" s="29"/>
      <c r="L17" s="78"/>
      <c r="M17" s="31"/>
      <c r="N17" s="78"/>
      <c r="O17" s="78"/>
      <c r="P17" s="78"/>
    </row>
    <row r="18" spans="1:16" ht="12.75" customHeight="1" x14ac:dyDescent="0.2">
      <c r="A18" s="2"/>
      <c r="B18" s="2"/>
      <c r="C18" s="2"/>
      <c r="D18" s="3"/>
      <c r="E18" s="2"/>
      <c r="F18" s="2"/>
      <c r="G18" s="4"/>
      <c r="H18" s="5"/>
      <c r="I18" s="6"/>
      <c r="J18" s="6"/>
      <c r="K18" s="33"/>
      <c r="L18" s="11"/>
      <c r="M18" s="7"/>
      <c r="N18" s="8"/>
      <c r="O18" s="8"/>
      <c r="P18" s="8"/>
    </row>
    <row r="19" spans="1:16" ht="12.75" customHeight="1" x14ac:dyDescent="0.2">
      <c r="A19" s="2"/>
      <c r="B19" s="2"/>
      <c r="C19" s="2"/>
      <c r="D19" s="3"/>
      <c r="E19" s="34"/>
      <c r="F19" s="35"/>
      <c r="G19" s="2"/>
      <c r="H19" s="36">
        <f t="shared" ref="H19:H82" si="0">I19/12</f>
        <v>8.3333333333333329E-2</v>
      </c>
      <c r="I19" s="37">
        <v>1</v>
      </c>
      <c r="J19" s="38">
        <f>L7</f>
        <v>43028</v>
      </c>
      <c r="K19" s="38">
        <f>IF(J20="",0,J20)</f>
        <v>43059</v>
      </c>
      <c r="L19" s="39">
        <f>IF(J19="","",$L$15)</f>
        <v>200</v>
      </c>
      <c r="M19" s="40">
        <f>P15</f>
        <v>15676.338459935672</v>
      </c>
      <c r="N19" s="40">
        <f>IF(I19&lt;&gt;"",$N$15*M19,"")</f>
        <v>119.75289737366519</v>
      </c>
      <c r="O19" s="40">
        <f>IF(I19&lt;&gt;"",L19-N19,"")</f>
        <v>80.247102626334808</v>
      </c>
      <c r="P19" s="40">
        <f>IF(I19&lt;&gt;"",M19-O19,"")</f>
        <v>15596.091357309337</v>
      </c>
    </row>
    <row r="20" spans="1:16" ht="12.75" customHeight="1" x14ac:dyDescent="0.2">
      <c r="A20" s="2"/>
      <c r="B20" s="2"/>
      <c r="C20" s="2"/>
      <c r="D20" s="41"/>
      <c r="E20" s="42"/>
      <c r="F20" s="43"/>
      <c r="G20" s="2"/>
      <c r="H20" s="36">
        <f t="shared" si="0"/>
        <v>0.16666666666666666</v>
      </c>
      <c r="I20" s="37">
        <f>IF(I19&gt;=$I$15,"",I19+1)</f>
        <v>2</v>
      </c>
      <c r="J20" s="38">
        <f t="shared" ref="J20:J84" si="1">IF(I20="","",EDATE($J$19,I19))</f>
        <v>43059</v>
      </c>
      <c r="K20" s="38">
        <f t="shared" ref="K20:K83" si="2">IF(J21="",0,J21)</f>
        <v>43089</v>
      </c>
      <c r="L20" s="39">
        <f t="shared" ref="L20:L83" si="3">IF(J20="","",$L$15)</f>
        <v>200</v>
      </c>
      <c r="M20" s="40">
        <f>IF(I20&lt;&gt;"",P19,"")</f>
        <v>15596.091357309337</v>
      </c>
      <c r="N20" s="40">
        <f t="shared" ref="N20:N83" si="4">IF(I20&lt;&gt;"",$N$15*M20,"")</f>
        <v>119.13988285692038</v>
      </c>
      <c r="O20" s="40">
        <f t="shared" ref="O20:O83" si="5">IF(I20&lt;&gt;"",L20-N20,"")</f>
        <v>80.86011714307962</v>
      </c>
      <c r="P20" s="40">
        <f t="shared" ref="P20:P83" si="6">IF(I20&lt;&gt;"",M20-O20,"")</f>
        <v>15515.231240166257</v>
      </c>
    </row>
    <row r="21" spans="1:16" ht="12.75" customHeight="1" x14ac:dyDescent="0.2">
      <c r="A21" s="2"/>
      <c r="B21" s="2"/>
      <c r="C21" s="2"/>
      <c r="D21" s="41"/>
      <c r="E21" s="42"/>
      <c r="F21" s="44"/>
      <c r="G21" s="2"/>
      <c r="H21" s="36">
        <f t="shared" si="0"/>
        <v>0.25</v>
      </c>
      <c r="I21" s="37">
        <f t="shared" ref="I21:I84" si="7">IF(I20&gt;=$I$15,"",I20+1)</f>
        <v>3</v>
      </c>
      <c r="J21" s="38">
        <f t="shared" si="1"/>
        <v>43089</v>
      </c>
      <c r="K21" s="38">
        <f t="shared" si="2"/>
        <v>43120</v>
      </c>
      <c r="L21" s="39">
        <f t="shared" si="3"/>
        <v>200</v>
      </c>
      <c r="M21" s="40">
        <f t="shared" ref="M21:M77" si="8">IF(I21&lt;&gt;"",P20,"")</f>
        <v>15515.231240166257</v>
      </c>
      <c r="N21" s="40">
        <f t="shared" si="4"/>
        <v>118.52218546957413</v>
      </c>
      <c r="O21" s="40">
        <f t="shared" si="5"/>
        <v>81.477814530425874</v>
      </c>
      <c r="P21" s="40">
        <f t="shared" si="6"/>
        <v>15433.75342563583</v>
      </c>
    </row>
    <row r="22" spans="1:16" ht="12.75" customHeight="1" x14ac:dyDescent="0.2">
      <c r="A22" s="2"/>
      <c r="B22" s="2"/>
      <c r="C22" s="2"/>
      <c r="D22" s="41"/>
      <c r="E22" s="42"/>
      <c r="F22" s="42"/>
      <c r="G22" s="2"/>
      <c r="H22" s="36">
        <f t="shared" si="0"/>
        <v>0.33333333333333331</v>
      </c>
      <c r="I22" s="37">
        <f t="shared" si="7"/>
        <v>4</v>
      </c>
      <c r="J22" s="38">
        <f t="shared" si="1"/>
        <v>43120</v>
      </c>
      <c r="K22" s="38">
        <f t="shared" si="2"/>
        <v>43151</v>
      </c>
      <c r="L22" s="39">
        <f t="shared" si="3"/>
        <v>200</v>
      </c>
      <c r="M22" s="40">
        <f t="shared" si="8"/>
        <v>15433.75342563583</v>
      </c>
      <c r="N22" s="40">
        <f t="shared" si="4"/>
        <v>117.89976943877527</v>
      </c>
      <c r="O22" s="40">
        <f t="shared" si="5"/>
        <v>82.100230561224734</v>
      </c>
      <c r="P22" s="40">
        <f t="shared" si="6"/>
        <v>15351.653195074605</v>
      </c>
    </row>
    <row r="23" spans="1:16" ht="12.75" customHeight="1" x14ac:dyDescent="0.2">
      <c r="A23" s="2"/>
      <c r="B23" s="2"/>
      <c r="C23" s="2"/>
      <c r="D23" s="3"/>
      <c r="E23" s="2"/>
      <c r="F23" s="45"/>
      <c r="G23" s="2"/>
      <c r="H23" s="36">
        <f t="shared" si="0"/>
        <v>0.41666666666666669</v>
      </c>
      <c r="I23" s="37">
        <f t="shared" si="7"/>
        <v>5</v>
      </c>
      <c r="J23" s="38">
        <f t="shared" si="1"/>
        <v>43151</v>
      </c>
      <c r="K23" s="38">
        <f t="shared" si="2"/>
        <v>43179</v>
      </c>
      <c r="L23" s="39">
        <f t="shared" si="3"/>
        <v>200</v>
      </c>
      <c r="M23" s="40">
        <f t="shared" si="8"/>
        <v>15351.653195074605</v>
      </c>
      <c r="N23" s="40">
        <f t="shared" si="4"/>
        <v>117.27259871840074</v>
      </c>
      <c r="O23" s="40">
        <f t="shared" si="5"/>
        <v>82.727401281599256</v>
      </c>
      <c r="P23" s="40">
        <f t="shared" si="6"/>
        <v>15268.925793793005</v>
      </c>
    </row>
    <row r="24" spans="1:16" ht="12.75" customHeight="1" x14ac:dyDescent="0.2">
      <c r="A24" s="2"/>
      <c r="B24" s="2"/>
      <c r="C24" s="2"/>
      <c r="D24" s="41"/>
      <c r="E24" s="42"/>
      <c r="F24" s="46"/>
      <c r="G24" s="2"/>
      <c r="H24" s="36">
        <f t="shared" si="0"/>
        <v>0.5</v>
      </c>
      <c r="I24" s="37">
        <f t="shared" si="7"/>
        <v>6</v>
      </c>
      <c r="J24" s="38">
        <f t="shared" si="1"/>
        <v>43179</v>
      </c>
      <c r="K24" s="38">
        <f t="shared" si="2"/>
        <v>43210</v>
      </c>
      <c r="L24" s="39">
        <f t="shared" si="3"/>
        <v>200</v>
      </c>
      <c r="M24" s="40">
        <f t="shared" si="8"/>
        <v>15268.925793793005</v>
      </c>
      <c r="N24" s="40">
        <f t="shared" si="4"/>
        <v>116.64063698696808</v>
      </c>
      <c r="O24" s="40">
        <f t="shared" si="5"/>
        <v>83.359363013031924</v>
      </c>
      <c r="P24" s="40">
        <f t="shared" si="6"/>
        <v>15185.566430779973</v>
      </c>
    </row>
    <row r="25" spans="1:16" ht="12.75" customHeight="1" x14ac:dyDescent="0.2">
      <c r="A25" s="2"/>
      <c r="B25" s="2"/>
      <c r="C25" s="2"/>
      <c r="D25" s="41"/>
      <c r="E25" s="42"/>
      <c r="F25" s="47"/>
      <c r="G25" s="2"/>
      <c r="H25" s="36">
        <f t="shared" si="0"/>
        <v>0.58333333333333337</v>
      </c>
      <c r="I25" s="37">
        <f t="shared" si="7"/>
        <v>7</v>
      </c>
      <c r="J25" s="38">
        <f t="shared" si="1"/>
        <v>43210</v>
      </c>
      <c r="K25" s="38">
        <f t="shared" si="2"/>
        <v>43240</v>
      </c>
      <c r="L25" s="39">
        <f t="shared" si="3"/>
        <v>200</v>
      </c>
      <c r="M25" s="40">
        <f t="shared" si="8"/>
        <v>15185.566430779973</v>
      </c>
      <c r="N25" s="40">
        <f t="shared" si="4"/>
        <v>116.00384764553185</v>
      </c>
      <c r="O25" s="40">
        <f t="shared" si="5"/>
        <v>83.996152354468151</v>
      </c>
      <c r="P25" s="40">
        <f t="shared" si="6"/>
        <v>15101.570278425505</v>
      </c>
    </row>
    <row r="26" spans="1:16" ht="12.75" customHeight="1" x14ac:dyDescent="0.2">
      <c r="A26" s="2"/>
      <c r="B26" s="2"/>
      <c r="C26" s="2"/>
      <c r="D26" s="3"/>
      <c r="E26" s="2"/>
      <c r="F26" s="2"/>
      <c r="G26" s="2"/>
      <c r="H26" s="36">
        <f t="shared" si="0"/>
        <v>0.66666666666666663</v>
      </c>
      <c r="I26" s="37">
        <f t="shared" si="7"/>
        <v>8</v>
      </c>
      <c r="J26" s="38">
        <f t="shared" si="1"/>
        <v>43240</v>
      </c>
      <c r="K26" s="38">
        <f t="shared" si="2"/>
        <v>43271</v>
      </c>
      <c r="L26" s="39">
        <f t="shared" si="3"/>
        <v>200</v>
      </c>
      <c r="M26" s="40">
        <f t="shared" si="8"/>
        <v>15101.570278425505</v>
      </c>
      <c r="N26" s="40">
        <f t="shared" si="4"/>
        <v>115.36219381556418</v>
      </c>
      <c r="O26" s="40">
        <f t="shared" si="5"/>
        <v>84.637806184435817</v>
      </c>
      <c r="P26" s="40">
        <f t="shared" si="6"/>
        <v>15016.932472241069</v>
      </c>
    </row>
    <row r="27" spans="1:16" ht="12.75" customHeight="1" x14ac:dyDescent="0.2">
      <c r="A27" s="2"/>
      <c r="B27" s="2"/>
      <c r="C27" s="2"/>
      <c r="D27" s="3"/>
      <c r="E27" s="2"/>
      <c r="F27" s="2"/>
      <c r="G27" s="2"/>
      <c r="H27" s="36">
        <f t="shared" si="0"/>
        <v>0.75</v>
      </c>
      <c r="I27" s="37">
        <f t="shared" si="7"/>
        <v>9</v>
      </c>
      <c r="J27" s="38">
        <f t="shared" si="1"/>
        <v>43271</v>
      </c>
      <c r="K27" s="38">
        <f t="shared" si="2"/>
        <v>43301</v>
      </c>
      <c r="L27" s="39">
        <f t="shared" si="3"/>
        <v>200</v>
      </c>
      <c r="M27" s="40">
        <f t="shared" si="8"/>
        <v>15016.932472241069</v>
      </c>
      <c r="N27" s="40">
        <f t="shared" si="4"/>
        <v>114.71563833681888</v>
      </c>
      <c r="O27" s="40">
        <f t="shared" si="5"/>
        <v>85.284361663181116</v>
      </c>
      <c r="P27" s="40">
        <f t="shared" si="6"/>
        <v>14931.648110577888</v>
      </c>
    </row>
    <row r="28" spans="1:16" ht="12.75" customHeight="1" x14ac:dyDescent="0.2">
      <c r="A28" s="2"/>
      <c r="B28" s="2"/>
      <c r="C28" s="2"/>
      <c r="D28" s="3" t="s">
        <v>2</v>
      </c>
      <c r="E28" s="2"/>
      <c r="F28" s="8">
        <f>SUM(N19:N835)</f>
        <v>8323.6615400977462</v>
      </c>
      <c r="G28" s="2"/>
      <c r="H28" s="36">
        <f t="shared" si="0"/>
        <v>0.83333333333333337</v>
      </c>
      <c r="I28" s="37">
        <f t="shared" si="7"/>
        <v>10</v>
      </c>
      <c r="J28" s="38">
        <f t="shared" si="1"/>
        <v>43301</v>
      </c>
      <c r="K28" s="38">
        <f t="shared" si="2"/>
        <v>43332</v>
      </c>
      <c r="L28" s="39">
        <f t="shared" si="3"/>
        <v>200</v>
      </c>
      <c r="M28" s="40">
        <f t="shared" si="8"/>
        <v>14931.648110577888</v>
      </c>
      <c r="N28" s="40">
        <f t="shared" si="4"/>
        <v>114.06414376517952</v>
      </c>
      <c r="O28" s="40">
        <f t="shared" si="5"/>
        <v>85.935856234820477</v>
      </c>
      <c r="P28" s="40">
        <f t="shared" si="6"/>
        <v>14845.712254343067</v>
      </c>
    </row>
    <row r="29" spans="1:16" ht="12.75" customHeight="1" x14ac:dyDescent="0.2">
      <c r="A29" s="2"/>
      <c r="B29" s="2"/>
      <c r="C29" s="2"/>
      <c r="D29" s="3"/>
      <c r="E29" s="2"/>
      <c r="F29" s="2"/>
      <c r="G29" s="2"/>
      <c r="H29" s="36">
        <f t="shared" si="0"/>
        <v>0.91666666666666663</v>
      </c>
      <c r="I29" s="37">
        <f t="shared" si="7"/>
        <v>11</v>
      </c>
      <c r="J29" s="38">
        <f t="shared" si="1"/>
        <v>43332</v>
      </c>
      <c r="K29" s="38">
        <f t="shared" si="2"/>
        <v>43363</v>
      </c>
      <c r="L29" s="39">
        <f t="shared" si="3"/>
        <v>200</v>
      </c>
      <c r="M29" s="40">
        <f t="shared" si="8"/>
        <v>14845.712254343067</v>
      </c>
      <c r="N29" s="40">
        <f t="shared" si="4"/>
        <v>113.4076723704908</v>
      </c>
      <c r="O29" s="40">
        <f t="shared" si="5"/>
        <v>86.592327629509199</v>
      </c>
      <c r="P29" s="40">
        <f t="shared" si="6"/>
        <v>14759.119926713558</v>
      </c>
    </row>
    <row r="30" spans="1:16" ht="12.75" customHeight="1" x14ac:dyDescent="0.2">
      <c r="A30" s="2"/>
      <c r="B30" s="2"/>
      <c r="C30" s="2"/>
      <c r="D30" s="41"/>
      <c r="E30" s="42"/>
      <c r="F30" s="2"/>
      <c r="G30" s="2"/>
      <c r="H30" s="36">
        <f t="shared" si="0"/>
        <v>1</v>
      </c>
      <c r="I30" s="37">
        <f t="shared" si="7"/>
        <v>12</v>
      </c>
      <c r="J30" s="38">
        <f t="shared" si="1"/>
        <v>43363</v>
      </c>
      <c r="K30" s="38">
        <f t="shared" si="2"/>
        <v>43393</v>
      </c>
      <c r="L30" s="39">
        <f t="shared" si="3"/>
        <v>200</v>
      </c>
      <c r="M30" s="40">
        <f t="shared" si="8"/>
        <v>14759.119926713558</v>
      </c>
      <c r="N30" s="40">
        <f t="shared" si="4"/>
        <v>112.74618613437352</v>
      </c>
      <c r="O30" s="40">
        <f t="shared" si="5"/>
        <v>87.253813865626483</v>
      </c>
      <c r="P30" s="40">
        <f t="shared" si="6"/>
        <v>14671.866112847931</v>
      </c>
    </row>
    <row r="31" spans="1:16" ht="12.75" customHeight="1" x14ac:dyDescent="0.2">
      <c r="A31" s="2"/>
      <c r="B31" s="2"/>
      <c r="C31" s="2"/>
      <c r="D31" s="3"/>
      <c r="E31" s="2"/>
      <c r="F31" s="2"/>
      <c r="G31" s="2"/>
      <c r="H31" s="36">
        <f t="shared" si="0"/>
        <v>1.0833333333333333</v>
      </c>
      <c r="I31" s="37">
        <f t="shared" si="7"/>
        <v>13</v>
      </c>
      <c r="J31" s="38">
        <f t="shared" si="1"/>
        <v>43393</v>
      </c>
      <c r="K31" s="38">
        <f t="shared" si="2"/>
        <v>43424</v>
      </c>
      <c r="L31" s="39">
        <f t="shared" si="3"/>
        <v>200</v>
      </c>
      <c r="M31" s="40">
        <f t="shared" si="8"/>
        <v>14671.866112847931</v>
      </c>
      <c r="N31" s="40">
        <f t="shared" si="4"/>
        <v>112.07964674802282</v>
      </c>
      <c r="O31" s="40">
        <f t="shared" si="5"/>
        <v>87.920353251977176</v>
      </c>
      <c r="P31" s="40">
        <f t="shared" si="6"/>
        <v>14583.945759595954</v>
      </c>
    </row>
    <row r="32" spans="1:16" ht="12.75" customHeight="1" x14ac:dyDescent="0.2">
      <c r="A32" s="2"/>
      <c r="B32" s="2"/>
      <c r="C32" s="2"/>
      <c r="D32" s="3"/>
      <c r="E32" s="2"/>
      <c r="F32" s="2"/>
      <c r="G32" s="2"/>
      <c r="H32" s="36">
        <f t="shared" si="0"/>
        <v>1.1666666666666667</v>
      </c>
      <c r="I32" s="37">
        <f t="shared" si="7"/>
        <v>14</v>
      </c>
      <c r="J32" s="38">
        <f t="shared" si="1"/>
        <v>43424</v>
      </c>
      <c r="K32" s="38">
        <f t="shared" si="2"/>
        <v>43454</v>
      </c>
      <c r="L32" s="39">
        <f t="shared" si="3"/>
        <v>200</v>
      </c>
      <c r="M32" s="40">
        <f t="shared" si="8"/>
        <v>14583.945759595954</v>
      </c>
      <c r="N32" s="40">
        <f t="shared" si="4"/>
        <v>111.4080156099896</v>
      </c>
      <c r="O32" s="40">
        <f t="shared" si="5"/>
        <v>88.591984390010396</v>
      </c>
      <c r="P32" s="40">
        <f t="shared" si="6"/>
        <v>14495.353775205944</v>
      </c>
    </row>
    <row r="33" spans="1:16" ht="12.75" customHeight="1" x14ac:dyDescent="0.2">
      <c r="A33" s="2"/>
      <c r="B33" s="2"/>
      <c r="C33" s="2"/>
      <c r="D33" s="3"/>
      <c r="E33" s="2"/>
      <c r="F33" s="2"/>
      <c r="G33" s="4"/>
      <c r="H33" s="36">
        <f t="shared" si="0"/>
        <v>1.25</v>
      </c>
      <c r="I33" s="37">
        <f t="shared" si="7"/>
        <v>15</v>
      </c>
      <c r="J33" s="38">
        <f t="shared" si="1"/>
        <v>43454</v>
      </c>
      <c r="K33" s="38">
        <f t="shared" si="2"/>
        <v>43485</v>
      </c>
      <c r="L33" s="39">
        <f t="shared" si="3"/>
        <v>200</v>
      </c>
      <c r="M33" s="40">
        <f t="shared" si="8"/>
        <v>14495.353775205944</v>
      </c>
      <c r="N33" s="40">
        <f t="shared" si="4"/>
        <v>110.73125382394498</v>
      </c>
      <c r="O33" s="40">
        <f t="shared" si="5"/>
        <v>89.268746176055018</v>
      </c>
      <c r="P33" s="40">
        <f t="shared" si="6"/>
        <v>14406.085029029889</v>
      </c>
    </row>
    <row r="34" spans="1:16" ht="12.75" customHeight="1" x14ac:dyDescent="0.2">
      <c r="A34" s="2"/>
      <c r="B34" s="2"/>
      <c r="C34" s="2"/>
      <c r="D34" s="3"/>
      <c r="E34" s="2"/>
      <c r="F34" s="2"/>
      <c r="G34" s="4"/>
      <c r="H34" s="36">
        <f t="shared" si="0"/>
        <v>1.3333333333333333</v>
      </c>
      <c r="I34" s="37">
        <f t="shared" si="7"/>
        <v>16</v>
      </c>
      <c r="J34" s="38">
        <f t="shared" si="1"/>
        <v>43485</v>
      </c>
      <c r="K34" s="38">
        <f t="shared" si="2"/>
        <v>43516</v>
      </c>
      <c r="L34" s="39">
        <f t="shared" si="3"/>
        <v>200</v>
      </c>
      <c r="M34" s="40">
        <f t="shared" si="8"/>
        <v>14406.085029029889</v>
      </c>
      <c r="N34" s="40">
        <f t="shared" si="4"/>
        <v>110.04932219642762</v>
      </c>
      <c r="O34" s="40">
        <f t="shared" si="5"/>
        <v>89.950677803572376</v>
      </c>
      <c r="P34" s="40">
        <f t="shared" si="6"/>
        <v>14316.134351226317</v>
      </c>
    </row>
    <row r="35" spans="1:16" ht="12.75" customHeight="1" x14ac:dyDescent="0.2">
      <c r="A35" s="2"/>
      <c r="B35" s="2"/>
      <c r="C35" s="2"/>
      <c r="D35" s="3"/>
      <c r="E35" s="2"/>
      <c r="F35" s="2"/>
      <c r="G35" s="4"/>
      <c r="H35" s="36">
        <f t="shared" si="0"/>
        <v>1.4166666666666667</v>
      </c>
      <c r="I35" s="37">
        <f t="shared" si="7"/>
        <v>17</v>
      </c>
      <c r="J35" s="38">
        <f t="shared" si="1"/>
        <v>43516</v>
      </c>
      <c r="K35" s="38">
        <f t="shared" si="2"/>
        <v>43544</v>
      </c>
      <c r="L35" s="39">
        <f t="shared" si="3"/>
        <v>200</v>
      </c>
      <c r="M35" s="40">
        <f t="shared" si="8"/>
        <v>14316.134351226317</v>
      </c>
      <c r="N35" s="40">
        <f t="shared" si="4"/>
        <v>109.36218123457402</v>
      </c>
      <c r="O35" s="40">
        <f t="shared" si="5"/>
        <v>90.637818765425976</v>
      </c>
      <c r="P35" s="40">
        <f t="shared" si="6"/>
        <v>14225.496532460891</v>
      </c>
    </row>
    <row r="36" spans="1:16" ht="12.75" customHeight="1" x14ac:dyDescent="0.2">
      <c r="A36" s="2"/>
      <c r="B36" s="2"/>
      <c r="C36" s="2"/>
      <c r="D36" s="3"/>
      <c r="E36" s="2"/>
      <c r="F36" s="2"/>
      <c r="G36" s="4"/>
      <c r="H36" s="36">
        <f t="shared" si="0"/>
        <v>1.5</v>
      </c>
      <c r="I36" s="37">
        <f t="shared" si="7"/>
        <v>18</v>
      </c>
      <c r="J36" s="38">
        <f t="shared" si="1"/>
        <v>43544</v>
      </c>
      <c r="K36" s="38">
        <f t="shared" si="2"/>
        <v>43575</v>
      </c>
      <c r="L36" s="39">
        <f t="shared" si="3"/>
        <v>200</v>
      </c>
      <c r="M36" s="40">
        <f t="shared" si="8"/>
        <v>14225.496532460891</v>
      </c>
      <c r="N36" s="40">
        <f t="shared" si="4"/>
        <v>108.66979114383128</v>
      </c>
      <c r="O36" s="40">
        <f t="shared" si="5"/>
        <v>91.330208856168724</v>
      </c>
      <c r="P36" s="40">
        <f t="shared" si="6"/>
        <v>14134.166323604722</v>
      </c>
    </row>
    <row r="37" spans="1:16" ht="12.75" customHeight="1" x14ac:dyDescent="0.2">
      <c r="A37" s="2"/>
      <c r="B37" s="2"/>
      <c r="C37" s="2"/>
      <c r="D37" s="3"/>
      <c r="E37" s="2"/>
      <c r="F37" s="48"/>
      <c r="G37" s="4"/>
      <c r="H37" s="36">
        <f t="shared" si="0"/>
        <v>1.5833333333333333</v>
      </c>
      <c r="I37" s="37">
        <f t="shared" si="7"/>
        <v>19</v>
      </c>
      <c r="J37" s="38">
        <f t="shared" si="1"/>
        <v>43575</v>
      </c>
      <c r="K37" s="38">
        <f t="shared" si="2"/>
        <v>43605</v>
      </c>
      <c r="L37" s="39">
        <f t="shared" si="3"/>
        <v>200</v>
      </c>
      <c r="M37" s="40">
        <f t="shared" si="8"/>
        <v>14134.166323604722</v>
      </c>
      <c r="N37" s="40">
        <f t="shared" si="4"/>
        <v>107.97211182565246</v>
      </c>
      <c r="O37" s="40">
        <f t="shared" si="5"/>
        <v>92.027888174347538</v>
      </c>
      <c r="P37" s="40">
        <f t="shared" si="6"/>
        <v>14042.138435430375</v>
      </c>
    </row>
    <row r="38" spans="1:16" ht="12.75" customHeight="1" x14ac:dyDescent="0.2">
      <c r="A38" s="2"/>
      <c r="B38" s="2"/>
      <c r="C38" s="2"/>
      <c r="D38" s="3"/>
      <c r="E38" s="2"/>
      <c r="F38" s="2"/>
      <c r="G38" s="4"/>
      <c r="H38" s="36">
        <f t="shared" si="0"/>
        <v>1.6666666666666667</v>
      </c>
      <c r="I38" s="37">
        <f t="shared" si="7"/>
        <v>20</v>
      </c>
      <c r="J38" s="38">
        <f t="shared" si="1"/>
        <v>43605</v>
      </c>
      <c r="K38" s="38">
        <f t="shared" si="2"/>
        <v>43636</v>
      </c>
      <c r="L38" s="39">
        <f t="shared" si="3"/>
        <v>200</v>
      </c>
      <c r="M38" s="40">
        <f t="shared" si="8"/>
        <v>14042.138435430375</v>
      </c>
      <c r="N38" s="40">
        <f t="shared" si="4"/>
        <v>107.26910287517444</v>
      </c>
      <c r="O38" s="40">
        <f t="shared" si="5"/>
        <v>92.73089712482556</v>
      </c>
      <c r="P38" s="40">
        <f t="shared" si="6"/>
        <v>13949.40753830555</v>
      </c>
    </row>
    <row r="39" spans="1:16" ht="12.75" customHeight="1" x14ac:dyDescent="0.2">
      <c r="A39" s="2"/>
      <c r="B39" s="2"/>
      <c r="C39" s="2"/>
      <c r="D39" s="3"/>
      <c r="E39" s="2"/>
      <c r="F39" s="2"/>
      <c r="G39" s="4"/>
      <c r="H39" s="36">
        <f t="shared" si="0"/>
        <v>1.75</v>
      </c>
      <c r="I39" s="37">
        <f t="shared" si="7"/>
        <v>21</v>
      </c>
      <c r="J39" s="38">
        <f t="shared" si="1"/>
        <v>43636</v>
      </c>
      <c r="K39" s="38">
        <f t="shared" si="2"/>
        <v>43666</v>
      </c>
      <c r="L39" s="39">
        <f t="shared" si="3"/>
        <v>200</v>
      </c>
      <c r="M39" s="40">
        <f t="shared" si="8"/>
        <v>13949.40753830555</v>
      </c>
      <c r="N39" s="40">
        <f t="shared" si="4"/>
        <v>106.5607235788778</v>
      </c>
      <c r="O39" s="40">
        <f t="shared" si="5"/>
        <v>93.439276421122202</v>
      </c>
      <c r="P39" s="40">
        <f t="shared" si="6"/>
        <v>13855.968261884427</v>
      </c>
    </row>
    <row r="40" spans="1:16" ht="12.75" customHeight="1" x14ac:dyDescent="0.2">
      <c r="A40" s="2"/>
      <c r="B40" s="2"/>
      <c r="C40" s="2"/>
      <c r="D40" s="3"/>
      <c r="E40" s="2"/>
      <c r="F40" s="2"/>
      <c r="G40" s="4"/>
      <c r="H40" s="36">
        <f t="shared" si="0"/>
        <v>1.8333333333333333</v>
      </c>
      <c r="I40" s="37">
        <f t="shared" si="7"/>
        <v>22</v>
      </c>
      <c r="J40" s="38">
        <f t="shared" si="1"/>
        <v>43666</v>
      </c>
      <c r="K40" s="38">
        <f t="shared" si="2"/>
        <v>43697</v>
      </c>
      <c r="L40" s="39">
        <f t="shared" si="3"/>
        <v>200</v>
      </c>
      <c r="M40" s="40">
        <f t="shared" si="8"/>
        <v>13855.968261884427</v>
      </c>
      <c r="N40" s="40">
        <f t="shared" si="4"/>
        <v>105.84693291222909</v>
      </c>
      <c r="O40" s="40">
        <f t="shared" si="5"/>
        <v>94.153067087770907</v>
      </c>
      <c r="P40" s="40">
        <f t="shared" si="6"/>
        <v>13761.815194796656</v>
      </c>
    </row>
    <row r="41" spans="1:16" ht="12.75" customHeight="1" x14ac:dyDescent="0.2">
      <c r="A41" s="2"/>
      <c r="B41" s="2"/>
      <c r="C41" s="2"/>
      <c r="D41" s="3"/>
      <c r="E41" s="2"/>
      <c r="F41" s="2"/>
      <c r="G41" s="4"/>
      <c r="H41" s="36">
        <f t="shared" si="0"/>
        <v>1.9166666666666667</v>
      </c>
      <c r="I41" s="37">
        <f t="shared" si="7"/>
        <v>23</v>
      </c>
      <c r="J41" s="38">
        <f t="shared" si="1"/>
        <v>43697</v>
      </c>
      <c r="K41" s="38">
        <f t="shared" si="2"/>
        <v>43728</v>
      </c>
      <c r="L41" s="39">
        <f t="shared" si="3"/>
        <v>200</v>
      </c>
      <c r="M41" s="40">
        <f t="shared" si="8"/>
        <v>13761.815194796656</v>
      </c>
      <c r="N41" s="40">
        <f t="shared" si="4"/>
        <v>105.12768953730492</v>
      </c>
      <c r="O41" s="40">
        <f t="shared" si="5"/>
        <v>94.872310462695083</v>
      </c>
      <c r="P41" s="40">
        <f t="shared" si="6"/>
        <v>13666.942884333961</v>
      </c>
    </row>
    <row r="42" spans="1:16" ht="12.75" customHeight="1" x14ac:dyDescent="0.2">
      <c r="A42" s="2"/>
      <c r="B42" s="2"/>
      <c r="C42" s="2"/>
      <c r="D42" s="3"/>
      <c r="E42" s="2"/>
      <c r="F42" s="2"/>
      <c r="G42" s="4"/>
      <c r="H42" s="36">
        <f t="shared" si="0"/>
        <v>2</v>
      </c>
      <c r="I42" s="37">
        <f t="shared" si="7"/>
        <v>24</v>
      </c>
      <c r="J42" s="38">
        <f t="shared" si="1"/>
        <v>43728</v>
      </c>
      <c r="K42" s="38">
        <f t="shared" si="2"/>
        <v>43758</v>
      </c>
      <c r="L42" s="39">
        <f t="shared" si="3"/>
        <v>200</v>
      </c>
      <c r="M42" s="40">
        <f t="shared" si="8"/>
        <v>13666.942884333961</v>
      </c>
      <c r="N42" s="40">
        <f t="shared" si="4"/>
        <v>104.40295180039794</v>
      </c>
      <c r="O42" s="40">
        <f t="shared" si="5"/>
        <v>95.597048199602057</v>
      </c>
      <c r="P42" s="40">
        <f t="shared" si="6"/>
        <v>13571.345836134358</v>
      </c>
    </row>
    <row r="43" spans="1:16" ht="12.75" customHeight="1" x14ac:dyDescent="0.2">
      <c r="A43" s="2"/>
      <c r="B43" s="2"/>
      <c r="C43" s="2"/>
      <c r="D43" s="3"/>
      <c r="E43" s="2"/>
      <c r="F43" s="2"/>
      <c r="G43" s="4"/>
      <c r="H43" s="36">
        <f t="shared" si="0"/>
        <v>2.0833333333333335</v>
      </c>
      <c r="I43" s="37">
        <f t="shared" si="7"/>
        <v>25</v>
      </c>
      <c r="J43" s="38">
        <f t="shared" si="1"/>
        <v>43758</v>
      </c>
      <c r="K43" s="38">
        <f t="shared" si="2"/>
        <v>43789</v>
      </c>
      <c r="L43" s="39">
        <f t="shared" si="3"/>
        <v>200</v>
      </c>
      <c r="M43" s="40">
        <f t="shared" si="8"/>
        <v>13571.345836134358</v>
      </c>
      <c r="N43" s="40">
        <f t="shared" si="4"/>
        <v>103.67267772960454</v>
      </c>
      <c r="O43" s="40">
        <f t="shared" si="5"/>
        <v>96.327322270395456</v>
      </c>
      <c r="P43" s="40">
        <f t="shared" si="6"/>
        <v>13475.018513863963</v>
      </c>
    </row>
    <row r="44" spans="1:16" ht="12.75" customHeight="1" x14ac:dyDescent="0.2">
      <c r="A44" s="2"/>
      <c r="B44" s="2"/>
      <c r="C44" s="2"/>
      <c r="D44" s="3"/>
      <c r="E44" s="2"/>
      <c r="F44" s="2"/>
      <c r="G44" s="4"/>
      <c r="H44" s="36">
        <f t="shared" si="0"/>
        <v>2.1666666666666665</v>
      </c>
      <c r="I44" s="37">
        <f t="shared" si="7"/>
        <v>26</v>
      </c>
      <c r="J44" s="38">
        <f t="shared" si="1"/>
        <v>43789</v>
      </c>
      <c r="K44" s="38">
        <f t="shared" si="2"/>
        <v>43819</v>
      </c>
      <c r="L44" s="39">
        <f t="shared" si="3"/>
        <v>200</v>
      </c>
      <c r="M44" s="40">
        <f t="shared" si="8"/>
        <v>13475.018513863963</v>
      </c>
      <c r="N44" s="40">
        <f t="shared" si="4"/>
        <v>102.93682503239415</v>
      </c>
      <c r="O44" s="40">
        <f t="shared" si="5"/>
        <v>97.063174967605846</v>
      </c>
      <c r="P44" s="40">
        <f t="shared" si="6"/>
        <v>13377.955338896358</v>
      </c>
    </row>
    <row r="45" spans="1:16" ht="12.75" customHeight="1" x14ac:dyDescent="0.2">
      <c r="A45" s="2"/>
      <c r="B45" s="2"/>
      <c r="C45" s="2"/>
      <c r="D45" s="3"/>
      <c r="E45" s="2"/>
      <c r="F45" s="2"/>
      <c r="G45" s="4"/>
      <c r="H45" s="36">
        <f t="shared" si="0"/>
        <v>2.25</v>
      </c>
      <c r="I45" s="37">
        <f t="shared" si="7"/>
        <v>27</v>
      </c>
      <c r="J45" s="38">
        <f t="shared" si="1"/>
        <v>43819</v>
      </c>
      <c r="K45" s="38">
        <f t="shared" si="2"/>
        <v>43850</v>
      </c>
      <c r="L45" s="39">
        <f t="shared" si="3"/>
        <v>200</v>
      </c>
      <c r="M45" s="40">
        <f t="shared" si="8"/>
        <v>13377.955338896358</v>
      </c>
      <c r="N45" s="40">
        <f t="shared" si="4"/>
        <v>102.19535109315991</v>
      </c>
      <c r="O45" s="40">
        <f t="shared" si="5"/>
        <v>97.804648906840086</v>
      </c>
      <c r="P45" s="40">
        <f t="shared" si="6"/>
        <v>13280.150689989518</v>
      </c>
    </row>
    <row r="46" spans="1:16" ht="12.75" customHeight="1" x14ac:dyDescent="0.2">
      <c r="A46" s="2"/>
      <c r="B46" s="2"/>
      <c r="C46" s="2"/>
      <c r="D46" s="3"/>
      <c r="E46" s="2"/>
      <c r="F46" s="2"/>
      <c r="G46" s="4"/>
      <c r="H46" s="36">
        <f t="shared" si="0"/>
        <v>2.3333333333333335</v>
      </c>
      <c r="I46" s="37">
        <f t="shared" si="7"/>
        <v>28</v>
      </c>
      <c r="J46" s="38">
        <f t="shared" si="1"/>
        <v>43850</v>
      </c>
      <c r="K46" s="38">
        <f t="shared" si="2"/>
        <v>43881</v>
      </c>
      <c r="L46" s="39">
        <f t="shared" si="3"/>
        <v>200</v>
      </c>
      <c r="M46" s="40">
        <f t="shared" si="8"/>
        <v>13280.150689989518</v>
      </c>
      <c r="N46" s="40">
        <f t="shared" si="4"/>
        <v>101.44821297075067</v>
      </c>
      <c r="O46" s="40">
        <f t="shared" si="5"/>
        <v>98.551787029249326</v>
      </c>
      <c r="P46" s="40">
        <f t="shared" si="6"/>
        <v>13181.598902960268</v>
      </c>
    </row>
    <row r="47" spans="1:16" ht="12.75" customHeight="1" x14ac:dyDescent="0.2">
      <c r="A47" s="2"/>
      <c r="B47" s="2"/>
      <c r="C47" s="2"/>
      <c r="D47" s="3"/>
      <c r="E47" s="2"/>
      <c r="F47" s="2"/>
      <c r="G47" s="4"/>
      <c r="H47" s="36">
        <f t="shared" si="0"/>
        <v>2.4166666666666665</v>
      </c>
      <c r="I47" s="37">
        <f t="shared" si="7"/>
        <v>29</v>
      </c>
      <c r="J47" s="38">
        <f t="shared" si="1"/>
        <v>43881</v>
      </c>
      <c r="K47" s="38">
        <f t="shared" si="2"/>
        <v>43910</v>
      </c>
      <c r="L47" s="39">
        <f t="shared" si="3"/>
        <v>200</v>
      </c>
      <c r="M47" s="40">
        <f t="shared" si="8"/>
        <v>13181.598902960268</v>
      </c>
      <c r="N47" s="40">
        <f t="shared" si="4"/>
        <v>100.69536739598414</v>
      </c>
      <c r="O47" s="40">
        <f t="shared" si="5"/>
        <v>99.304632604015865</v>
      </c>
      <c r="P47" s="40">
        <f t="shared" si="6"/>
        <v>13082.294270356251</v>
      </c>
    </row>
    <row r="48" spans="1:16" ht="12.75" customHeight="1" x14ac:dyDescent="0.2">
      <c r="A48" s="2"/>
      <c r="B48" s="2"/>
      <c r="C48" s="2"/>
      <c r="D48" s="3"/>
      <c r="E48" s="2"/>
      <c r="F48" s="2"/>
      <c r="G48" s="4"/>
      <c r="H48" s="36">
        <f t="shared" si="0"/>
        <v>2.5</v>
      </c>
      <c r="I48" s="37">
        <f t="shared" si="7"/>
        <v>30</v>
      </c>
      <c r="J48" s="38">
        <f t="shared" si="1"/>
        <v>43910</v>
      </c>
      <c r="K48" s="38">
        <f t="shared" si="2"/>
        <v>43941</v>
      </c>
      <c r="L48" s="39">
        <f t="shared" si="3"/>
        <v>200</v>
      </c>
      <c r="M48" s="40">
        <f t="shared" si="8"/>
        <v>13082.294270356251</v>
      </c>
      <c r="N48" s="40">
        <f t="shared" si="4"/>
        <v>99.936770769141006</v>
      </c>
      <c r="O48" s="40">
        <f t="shared" si="5"/>
        <v>100.06322923085899</v>
      </c>
      <c r="P48" s="40">
        <f t="shared" si="6"/>
        <v>12982.231041125393</v>
      </c>
    </row>
    <row r="49" spans="1:16" ht="12.75" customHeight="1" x14ac:dyDescent="0.2">
      <c r="A49" s="2"/>
      <c r="B49" s="2"/>
      <c r="C49" s="2"/>
      <c r="D49" s="3"/>
      <c r="E49" s="2"/>
      <c r="F49" s="2"/>
      <c r="G49" s="4"/>
      <c r="H49" s="36">
        <f t="shared" si="0"/>
        <v>2.5833333333333335</v>
      </c>
      <c r="I49" s="37">
        <f t="shared" si="7"/>
        <v>31</v>
      </c>
      <c r="J49" s="38">
        <f t="shared" si="1"/>
        <v>43941</v>
      </c>
      <c r="K49" s="38">
        <f t="shared" si="2"/>
        <v>43971</v>
      </c>
      <c r="L49" s="39">
        <f t="shared" si="3"/>
        <v>200</v>
      </c>
      <c r="M49" s="40">
        <f t="shared" si="8"/>
        <v>12982.231041125393</v>
      </c>
      <c r="N49" s="40">
        <f t="shared" si="4"/>
        <v>99.17237915744002</v>
      </c>
      <c r="O49" s="40">
        <f t="shared" si="5"/>
        <v>100.82762084255998</v>
      </c>
      <c r="P49" s="40">
        <f t="shared" si="6"/>
        <v>12881.403420282833</v>
      </c>
    </row>
    <row r="50" spans="1:16" ht="12.75" customHeight="1" x14ac:dyDescent="0.2">
      <c r="A50" s="2"/>
      <c r="B50" s="2"/>
      <c r="C50" s="2"/>
      <c r="D50" s="3"/>
      <c r="E50" s="2"/>
      <c r="F50" s="2"/>
      <c r="G50" s="4"/>
      <c r="H50" s="36">
        <f t="shared" si="0"/>
        <v>2.6666666666666665</v>
      </c>
      <c r="I50" s="37">
        <f t="shared" si="7"/>
        <v>32</v>
      </c>
      <c r="J50" s="38">
        <f t="shared" si="1"/>
        <v>43971</v>
      </c>
      <c r="K50" s="38">
        <f t="shared" si="2"/>
        <v>44002</v>
      </c>
      <c r="L50" s="39">
        <f t="shared" si="3"/>
        <v>200</v>
      </c>
      <c r="M50" s="40">
        <f t="shared" si="8"/>
        <v>12881.403420282833</v>
      </c>
      <c r="N50" s="40">
        <f t="shared" si="4"/>
        <v>98.40214829249355</v>
      </c>
      <c r="O50" s="40">
        <f t="shared" si="5"/>
        <v>101.59785170750645</v>
      </c>
      <c r="P50" s="40">
        <f t="shared" si="6"/>
        <v>12779.805568575326</v>
      </c>
    </row>
    <row r="51" spans="1:16" ht="12.75" customHeight="1" x14ac:dyDescent="0.2">
      <c r="A51" s="2"/>
      <c r="B51" s="2"/>
      <c r="C51" s="2"/>
      <c r="D51" s="3"/>
      <c r="E51" s="2"/>
      <c r="F51" s="2"/>
      <c r="G51" s="4"/>
      <c r="H51" s="36">
        <f t="shared" si="0"/>
        <v>2.75</v>
      </c>
      <c r="I51" s="37">
        <f t="shared" si="7"/>
        <v>33</v>
      </c>
      <c r="J51" s="38">
        <f t="shared" si="1"/>
        <v>44002</v>
      </c>
      <c r="K51" s="38">
        <f t="shared" si="2"/>
        <v>44032</v>
      </c>
      <c r="L51" s="39">
        <f t="shared" si="3"/>
        <v>200</v>
      </c>
      <c r="M51" s="40">
        <f t="shared" si="8"/>
        <v>12779.805568575326</v>
      </c>
      <c r="N51" s="40">
        <f t="shared" si="4"/>
        <v>97.626033567743974</v>
      </c>
      <c r="O51" s="40">
        <f t="shared" si="5"/>
        <v>102.37396643225603</v>
      </c>
      <c r="P51" s="40">
        <f t="shared" si="6"/>
        <v>12677.43160214307</v>
      </c>
    </row>
    <row r="52" spans="1:16" ht="12.75" customHeight="1" x14ac:dyDescent="0.2">
      <c r="A52" s="2"/>
      <c r="B52" s="2"/>
      <c r="C52" s="2"/>
      <c r="D52" s="3"/>
      <c r="E52" s="2"/>
      <c r="F52" s="2"/>
      <c r="G52" s="4"/>
      <c r="H52" s="36">
        <f t="shared" si="0"/>
        <v>2.8333333333333335</v>
      </c>
      <c r="I52" s="37">
        <f t="shared" si="7"/>
        <v>34</v>
      </c>
      <c r="J52" s="38">
        <f t="shared" si="1"/>
        <v>44032</v>
      </c>
      <c r="K52" s="38">
        <f t="shared" si="2"/>
        <v>44063</v>
      </c>
      <c r="L52" s="39">
        <f t="shared" si="3"/>
        <v>200</v>
      </c>
      <c r="M52" s="40">
        <f t="shared" si="8"/>
        <v>12677.43160214307</v>
      </c>
      <c r="N52" s="40">
        <f t="shared" si="4"/>
        <v>96.843990035880395</v>
      </c>
      <c r="O52" s="40">
        <f t="shared" si="5"/>
        <v>103.1560099641196</v>
      </c>
      <c r="P52" s="40">
        <f t="shared" si="6"/>
        <v>12574.27559217895</v>
      </c>
    </row>
    <row r="53" spans="1:16" ht="12.75" customHeight="1" x14ac:dyDescent="0.2">
      <c r="A53" s="2"/>
      <c r="B53" s="2"/>
      <c r="C53" s="2"/>
      <c r="D53" s="3"/>
      <c r="E53" s="2"/>
      <c r="F53" s="2"/>
      <c r="G53" s="4"/>
      <c r="H53" s="36">
        <f t="shared" si="0"/>
        <v>2.9166666666666665</v>
      </c>
      <c r="I53" s="37">
        <f t="shared" si="7"/>
        <v>35</v>
      </c>
      <c r="J53" s="38">
        <f t="shared" si="1"/>
        <v>44063</v>
      </c>
      <c r="K53" s="38">
        <f t="shared" si="2"/>
        <v>44094</v>
      </c>
      <c r="L53" s="39">
        <f t="shared" si="3"/>
        <v>200</v>
      </c>
      <c r="M53" s="40">
        <f t="shared" si="8"/>
        <v>12574.27559217895</v>
      </c>
      <c r="N53" s="40">
        <f t="shared" si="4"/>
        <v>96.055972406235483</v>
      </c>
      <c r="O53" s="40">
        <f t="shared" si="5"/>
        <v>103.94402759376452</v>
      </c>
      <c r="P53" s="40">
        <f t="shared" si="6"/>
        <v>12470.331564585185</v>
      </c>
    </row>
    <row r="54" spans="1:16" ht="12.75" customHeight="1" x14ac:dyDescent="0.2">
      <c r="A54" s="2"/>
      <c r="B54" s="2"/>
      <c r="C54" s="2"/>
      <c r="D54" s="3"/>
      <c r="E54" s="2"/>
      <c r="F54" s="2"/>
      <c r="G54" s="4"/>
      <c r="H54" s="36">
        <f t="shared" si="0"/>
        <v>3</v>
      </c>
      <c r="I54" s="37">
        <f t="shared" si="7"/>
        <v>36</v>
      </c>
      <c r="J54" s="38">
        <f t="shared" si="1"/>
        <v>44094</v>
      </c>
      <c r="K54" s="38">
        <f t="shared" si="2"/>
        <v>44124</v>
      </c>
      <c r="L54" s="39">
        <f t="shared" si="3"/>
        <v>200</v>
      </c>
      <c r="M54" s="40">
        <f t="shared" si="8"/>
        <v>12470.331564585185</v>
      </c>
      <c r="N54" s="40">
        <f t="shared" si="4"/>
        <v>95.261935042162605</v>
      </c>
      <c r="O54" s="40">
        <f t="shared" si="5"/>
        <v>104.73806495783739</v>
      </c>
      <c r="P54" s="40">
        <f t="shared" si="6"/>
        <v>12365.593499627348</v>
      </c>
    </row>
    <row r="55" spans="1:16" ht="12.75" customHeight="1" x14ac:dyDescent="0.2">
      <c r="A55" s="2"/>
      <c r="B55" s="2"/>
      <c r="C55" s="2"/>
      <c r="D55" s="3"/>
      <c r="E55" s="2"/>
      <c r="F55" s="2"/>
      <c r="G55" s="4"/>
      <c r="H55" s="36">
        <f t="shared" si="0"/>
        <v>3.0833333333333335</v>
      </c>
      <c r="I55" s="37">
        <f t="shared" si="7"/>
        <v>37</v>
      </c>
      <c r="J55" s="38">
        <f t="shared" si="1"/>
        <v>44124</v>
      </c>
      <c r="K55" s="38">
        <f t="shared" si="2"/>
        <v>44155</v>
      </c>
      <c r="L55" s="39">
        <f t="shared" si="3"/>
        <v>200</v>
      </c>
      <c r="M55" s="40">
        <f t="shared" si="8"/>
        <v>12365.593499627348</v>
      </c>
      <c r="N55" s="40">
        <f t="shared" si="4"/>
        <v>94.461831958392892</v>
      </c>
      <c r="O55" s="40">
        <f t="shared" si="5"/>
        <v>105.53816804160711</v>
      </c>
      <c r="P55" s="40">
        <f t="shared" si="6"/>
        <v>12260.055331585741</v>
      </c>
    </row>
    <row r="56" spans="1:16" ht="12.75" customHeight="1" x14ac:dyDescent="0.2">
      <c r="A56" s="2"/>
      <c r="B56" s="2"/>
      <c r="C56" s="2"/>
      <c r="D56" s="3"/>
      <c r="E56" s="2"/>
      <c r="F56" s="2"/>
      <c r="G56" s="4"/>
      <c r="H56" s="36">
        <f t="shared" si="0"/>
        <v>3.1666666666666665</v>
      </c>
      <c r="I56" s="37">
        <f t="shared" si="7"/>
        <v>38</v>
      </c>
      <c r="J56" s="38">
        <f t="shared" si="1"/>
        <v>44155</v>
      </c>
      <c r="K56" s="38">
        <f t="shared" si="2"/>
        <v>44185</v>
      </c>
      <c r="L56" s="39">
        <f t="shared" si="3"/>
        <v>200</v>
      </c>
      <c r="M56" s="40">
        <f t="shared" si="8"/>
        <v>12260.055331585741</v>
      </c>
      <c r="N56" s="40">
        <f t="shared" si="4"/>
        <v>93.655616818372053</v>
      </c>
      <c r="O56" s="40">
        <f t="shared" si="5"/>
        <v>106.34438318162795</v>
      </c>
      <c r="P56" s="40">
        <f t="shared" si="6"/>
        <v>12153.710948404114</v>
      </c>
    </row>
    <row r="57" spans="1:16" ht="12.75" customHeight="1" x14ac:dyDescent="0.2">
      <c r="A57" s="2"/>
      <c r="B57" s="2"/>
      <c r="C57" s="2"/>
      <c r="D57" s="3"/>
      <c r="E57" s="2"/>
      <c r="F57" s="2"/>
      <c r="G57" s="4"/>
      <c r="H57" s="36">
        <f t="shared" si="0"/>
        <v>3.25</v>
      </c>
      <c r="I57" s="37">
        <f t="shared" si="7"/>
        <v>39</v>
      </c>
      <c r="J57" s="38">
        <f t="shared" si="1"/>
        <v>44185</v>
      </c>
      <c r="K57" s="38">
        <f t="shared" si="2"/>
        <v>44216</v>
      </c>
      <c r="L57" s="39">
        <f t="shared" si="3"/>
        <v>200</v>
      </c>
      <c r="M57" s="40">
        <f t="shared" si="8"/>
        <v>12153.710948404114</v>
      </c>
      <c r="N57" s="40">
        <f t="shared" si="4"/>
        <v>92.843242931576839</v>
      </c>
      <c r="O57" s="40">
        <f t="shared" si="5"/>
        <v>107.15675706842316</v>
      </c>
      <c r="P57" s="40">
        <f t="shared" si="6"/>
        <v>12046.55419133569</v>
      </c>
    </row>
    <row r="58" spans="1:16" ht="12.75" customHeight="1" x14ac:dyDescent="0.2">
      <c r="A58" s="2"/>
      <c r="B58" s="2"/>
      <c r="C58" s="2"/>
      <c r="D58" s="3"/>
      <c r="E58" s="2"/>
      <c r="F58" s="2"/>
      <c r="G58" s="4"/>
      <c r="H58" s="36">
        <f t="shared" si="0"/>
        <v>3.3333333333333335</v>
      </c>
      <c r="I58" s="37">
        <f t="shared" si="7"/>
        <v>40</v>
      </c>
      <c r="J58" s="38">
        <f t="shared" si="1"/>
        <v>44216</v>
      </c>
      <c r="K58" s="38">
        <f t="shared" si="2"/>
        <v>44247</v>
      </c>
      <c r="L58" s="39">
        <f t="shared" si="3"/>
        <v>200</v>
      </c>
      <c r="M58" s="40">
        <f t="shared" si="8"/>
        <v>12046.55419133569</v>
      </c>
      <c r="N58" s="40">
        <f t="shared" si="4"/>
        <v>92.024663250811116</v>
      </c>
      <c r="O58" s="40">
        <f t="shared" si="5"/>
        <v>107.97533674918888</v>
      </c>
      <c r="P58" s="40">
        <f t="shared" si="6"/>
        <v>11938.578854586502</v>
      </c>
    </row>
    <row r="59" spans="1:16" ht="12.75" customHeight="1" x14ac:dyDescent="0.2">
      <c r="A59" s="2"/>
      <c r="B59" s="2"/>
      <c r="C59" s="2"/>
      <c r="D59" s="3"/>
      <c r="E59" s="2"/>
      <c r="F59" s="2"/>
      <c r="G59" s="4"/>
      <c r="H59" s="36">
        <f t="shared" si="0"/>
        <v>3.4166666666666665</v>
      </c>
      <c r="I59" s="37">
        <f t="shared" si="7"/>
        <v>41</v>
      </c>
      <c r="J59" s="38">
        <f t="shared" si="1"/>
        <v>44247</v>
      </c>
      <c r="K59" s="38">
        <f t="shared" si="2"/>
        <v>44275</v>
      </c>
      <c r="L59" s="39">
        <f t="shared" si="3"/>
        <v>200</v>
      </c>
      <c r="M59" s="40">
        <f t="shared" si="8"/>
        <v>11938.578854586502</v>
      </c>
      <c r="N59" s="40">
        <f t="shared" si="4"/>
        <v>91.199830369481148</v>
      </c>
      <c r="O59" s="40">
        <f t="shared" si="5"/>
        <v>108.80016963051885</v>
      </c>
      <c r="P59" s="40">
        <f t="shared" si="6"/>
        <v>11829.778684955983</v>
      </c>
    </row>
    <row r="60" spans="1:16" ht="12.75" customHeight="1" x14ac:dyDescent="0.2">
      <c r="A60" s="2"/>
      <c r="B60" s="2"/>
      <c r="C60" s="2"/>
      <c r="D60" s="3"/>
      <c r="E60" s="2"/>
      <c r="F60" s="2"/>
      <c r="G60" s="4"/>
      <c r="H60" s="36">
        <f t="shared" si="0"/>
        <v>3.5</v>
      </c>
      <c r="I60" s="37">
        <f t="shared" si="7"/>
        <v>42</v>
      </c>
      <c r="J60" s="38">
        <f t="shared" si="1"/>
        <v>44275</v>
      </c>
      <c r="K60" s="38">
        <f t="shared" si="2"/>
        <v>44306</v>
      </c>
      <c r="L60" s="39">
        <f t="shared" si="3"/>
        <v>200</v>
      </c>
      <c r="M60" s="40">
        <f t="shared" si="8"/>
        <v>11829.778684955983</v>
      </c>
      <c r="N60" s="40">
        <f t="shared" si="4"/>
        <v>90.368696518850172</v>
      </c>
      <c r="O60" s="40">
        <f t="shared" si="5"/>
        <v>109.63130348114983</v>
      </c>
      <c r="P60" s="40">
        <f t="shared" si="6"/>
        <v>11720.147381474833</v>
      </c>
    </row>
    <row r="61" spans="1:16" ht="12.75" customHeight="1" x14ac:dyDescent="0.2">
      <c r="A61" s="2"/>
      <c r="B61" s="2"/>
      <c r="C61" s="2"/>
      <c r="D61" s="3"/>
      <c r="E61" s="2"/>
      <c r="F61" s="2"/>
      <c r="G61" s="4"/>
      <c r="H61" s="36">
        <f t="shared" si="0"/>
        <v>3.5833333333333335</v>
      </c>
      <c r="I61" s="37">
        <f t="shared" si="7"/>
        <v>43</v>
      </c>
      <c r="J61" s="38">
        <f t="shared" si="1"/>
        <v>44306</v>
      </c>
      <c r="K61" s="38">
        <f t="shared" si="2"/>
        <v>44336</v>
      </c>
      <c r="L61" s="39">
        <f t="shared" si="3"/>
        <v>200</v>
      </c>
      <c r="M61" s="40">
        <f t="shared" si="8"/>
        <v>11720.147381474833</v>
      </c>
      <c r="N61" s="40">
        <f t="shared" si="4"/>
        <v>89.531213565271912</v>
      </c>
      <c r="O61" s="40">
        <f t="shared" si="5"/>
        <v>110.46878643472809</v>
      </c>
      <c r="P61" s="40">
        <f t="shared" si="6"/>
        <v>11609.678595040104</v>
      </c>
    </row>
    <row r="62" spans="1:16" ht="12.75" customHeight="1" x14ac:dyDescent="0.2">
      <c r="A62" s="2"/>
      <c r="B62" s="2"/>
      <c r="C62" s="2"/>
      <c r="D62" s="3"/>
      <c r="E62" s="2"/>
      <c r="F62" s="2"/>
      <c r="G62" s="4"/>
      <c r="H62" s="36">
        <f t="shared" si="0"/>
        <v>3.6666666666666665</v>
      </c>
      <c r="I62" s="37">
        <f t="shared" si="7"/>
        <v>44</v>
      </c>
      <c r="J62" s="38">
        <f t="shared" si="1"/>
        <v>44336</v>
      </c>
      <c r="K62" s="38">
        <f t="shared" si="2"/>
        <v>44367</v>
      </c>
      <c r="L62" s="39">
        <f t="shared" si="3"/>
        <v>200</v>
      </c>
      <c r="M62" s="40">
        <f t="shared" si="8"/>
        <v>11609.678595040104</v>
      </c>
      <c r="N62" s="40">
        <f t="shared" si="4"/>
        <v>88.687333007403069</v>
      </c>
      <c r="O62" s="40">
        <f t="shared" si="5"/>
        <v>111.31266699259693</v>
      </c>
      <c r="P62" s="40">
        <f t="shared" si="6"/>
        <v>11498.365928047508</v>
      </c>
    </row>
    <row r="63" spans="1:16" ht="12.75" customHeight="1" x14ac:dyDescent="0.2">
      <c r="A63" s="2"/>
      <c r="B63" s="2"/>
      <c r="C63" s="2"/>
      <c r="D63" s="3"/>
      <c r="E63" s="2"/>
      <c r="F63" s="2"/>
      <c r="G63" s="4"/>
      <c r="H63" s="36">
        <f t="shared" si="0"/>
        <v>3.75</v>
      </c>
      <c r="I63" s="37">
        <f t="shared" si="7"/>
        <v>45</v>
      </c>
      <c r="J63" s="38">
        <f t="shared" si="1"/>
        <v>44367</v>
      </c>
      <c r="K63" s="38">
        <f t="shared" si="2"/>
        <v>44397</v>
      </c>
      <c r="L63" s="39">
        <f t="shared" si="3"/>
        <v>200</v>
      </c>
      <c r="M63" s="40">
        <f t="shared" si="8"/>
        <v>11498.365928047508</v>
      </c>
      <c r="N63" s="40">
        <f t="shared" si="4"/>
        <v>87.837005973394383</v>
      </c>
      <c r="O63" s="40">
        <f t="shared" si="5"/>
        <v>112.16299402660562</v>
      </c>
      <c r="P63" s="40">
        <f t="shared" si="6"/>
        <v>11386.202934020903</v>
      </c>
    </row>
    <row r="64" spans="1:16" ht="12.75" customHeight="1" x14ac:dyDescent="0.2">
      <c r="A64" s="2"/>
      <c r="B64" s="2"/>
      <c r="C64" s="2"/>
      <c r="D64" s="3"/>
      <c r="E64" s="2"/>
      <c r="F64" s="2"/>
      <c r="G64" s="4"/>
      <c r="H64" s="36">
        <f t="shared" si="0"/>
        <v>3.8333333333333335</v>
      </c>
      <c r="I64" s="37">
        <f t="shared" si="7"/>
        <v>46</v>
      </c>
      <c r="J64" s="38">
        <f t="shared" si="1"/>
        <v>44397</v>
      </c>
      <c r="K64" s="38">
        <f t="shared" si="2"/>
        <v>44428</v>
      </c>
      <c r="L64" s="39">
        <f t="shared" si="3"/>
        <v>200</v>
      </c>
      <c r="M64" s="40">
        <f t="shared" si="8"/>
        <v>11386.202934020903</v>
      </c>
      <c r="N64" s="40">
        <f t="shared" si="4"/>
        <v>86.980183218060333</v>
      </c>
      <c r="O64" s="40">
        <f t="shared" si="5"/>
        <v>113.01981678193967</v>
      </c>
      <c r="P64" s="40">
        <f t="shared" si="6"/>
        <v>11273.183117238963</v>
      </c>
    </row>
    <row r="65" spans="1:17" ht="12.75" customHeight="1" x14ac:dyDescent="0.2">
      <c r="A65" s="2"/>
      <c r="B65" s="2"/>
      <c r="C65" s="2"/>
      <c r="D65" s="3"/>
      <c r="E65" s="2"/>
      <c r="F65" s="2"/>
      <c r="G65" s="4"/>
      <c r="H65" s="36">
        <f t="shared" si="0"/>
        <v>3.9166666666666665</v>
      </c>
      <c r="I65" s="37">
        <f t="shared" si="7"/>
        <v>47</v>
      </c>
      <c r="J65" s="38">
        <f t="shared" si="1"/>
        <v>44428</v>
      </c>
      <c r="K65" s="38">
        <f t="shared" si="2"/>
        <v>44459</v>
      </c>
      <c r="L65" s="39">
        <f t="shared" si="3"/>
        <v>200</v>
      </c>
      <c r="M65" s="40">
        <f t="shared" si="8"/>
        <v>11273.183117238963</v>
      </c>
      <c r="N65" s="40">
        <f t="shared" si="4"/>
        <v>86.116815120027226</v>
      </c>
      <c r="O65" s="40">
        <f t="shared" si="5"/>
        <v>113.88318487997277</v>
      </c>
      <c r="P65" s="40">
        <f t="shared" si="6"/>
        <v>11159.29993235899</v>
      </c>
      <c r="Q65" s="49"/>
    </row>
    <row r="66" spans="1:17" ht="12.75" customHeight="1" x14ac:dyDescent="0.2">
      <c r="A66" s="2"/>
      <c r="B66" s="2"/>
      <c r="C66" s="2"/>
      <c r="D66" s="3"/>
      <c r="E66" s="2"/>
      <c r="F66" s="2"/>
      <c r="G66" s="4"/>
      <c r="H66" s="36">
        <f t="shared" si="0"/>
        <v>4</v>
      </c>
      <c r="I66" s="37">
        <f t="shared" si="7"/>
        <v>48</v>
      </c>
      <c r="J66" s="38">
        <f t="shared" si="1"/>
        <v>44459</v>
      </c>
      <c r="K66" s="38">
        <f t="shared" si="2"/>
        <v>44489</v>
      </c>
      <c r="L66" s="39">
        <f t="shared" si="3"/>
        <v>200</v>
      </c>
      <c r="M66" s="40">
        <f t="shared" si="8"/>
        <v>11159.29993235899</v>
      </c>
      <c r="N66" s="40">
        <f t="shared" si="4"/>
        <v>85.246851678859372</v>
      </c>
      <c r="O66" s="40">
        <f t="shared" si="5"/>
        <v>114.75314832114063</v>
      </c>
      <c r="P66" s="40">
        <f t="shared" si="6"/>
        <v>11044.54678403785</v>
      </c>
    </row>
    <row r="67" spans="1:17" ht="12.75" customHeight="1" x14ac:dyDescent="0.2">
      <c r="A67" s="2"/>
      <c r="B67" s="2"/>
      <c r="C67" s="2"/>
      <c r="D67" s="3"/>
      <c r="E67" s="2"/>
      <c r="F67" s="2"/>
      <c r="G67" s="4"/>
      <c r="H67" s="36">
        <f t="shared" si="0"/>
        <v>4.083333333333333</v>
      </c>
      <c r="I67" s="37">
        <f t="shared" si="7"/>
        <v>49</v>
      </c>
      <c r="J67" s="38">
        <f t="shared" si="1"/>
        <v>44489</v>
      </c>
      <c r="K67" s="38">
        <f t="shared" si="2"/>
        <v>44520</v>
      </c>
      <c r="L67" s="39">
        <f t="shared" si="3"/>
        <v>200</v>
      </c>
      <c r="M67" s="40">
        <f t="shared" si="8"/>
        <v>11044.54678403785</v>
      </c>
      <c r="N67" s="40">
        <f t="shared" si="4"/>
        <v>84.370242512163514</v>
      </c>
      <c r="O67" s="40">
        <f t="shared" si="5"/>
        <v>115.62975748783649</v>
      </c>
      <c r="P67" s="40">
        <f t="shared" si="6"/>
        <v>10928.917026550012</v>
      </c>
    </row>
    <row r="68" spans="1:17" ht="12.75" customHeight="1" x14ac:dyDescent="0.2">
      <c r="A68" s="2"/>
      <c r="B68" s="2"/>
      <c r="C68" s="2"/>
      <c r="D68" s="3"/>
      <c r="E68" s="2"/>
      <c r="F68" s="2"/>
      <c r="G68" s="4"/>
      <c r="H68" s="36">
        <f t="shared" si="0"/>
        <v>4.166666666666667</v>
      </c>
      <c r="I68" s="37">
        <f t="shared" si="7"/>
        <v>50</v>
      </c>
      <c r="J68" s="38">
        <f t="shared" si="1"/>
        <v>44520</v>
      </c>
      <c r="K68" s="38">
        <f t="shared" si="2"/>
        <v>44550</v>
      </c>
      <c r="L68" s="39">
        <f t="shared" si="3"/>
        <v>200</v>
      </c>
      <c r="M68" s="40">
        <f t="shared" si="8"/>
        <v>10928.917026550012</v>
      </c>
      <c r="N68" s="40">
        <f t="shared" si="4"/>
        <v>83.486936852670908</v>
      </c>
      <c r="O68" s="40">
        <f t="shared" si="5"/>
        <v>116.51306314732909</v>
      </c>
      <c r="P68" s="40">
        <f t="shared" si="6"/>
        <v>10812.403963402683</v>
      </c>
    </row>
    <row r="69" spans="1:17" ht="12.75" customHeight="1" x14ac:dyDescent="0.2">
      <c r="A69" s="2"/>
      <c r="B69" s="2"/>
      <c r="C69" s="2"/>
      <c r="D69" s="3"/>
      <c r="E69" s="2"/>
      <c r="F69" s="2"/>
      <c r="G69" s="4"/>
      <c r="H69" s="36">
        <f t="shared" si="0"/>
        <v>4.25</v>
      </c>
      <c r="I69" s="37">
        <f t="shared" si="7"/>
        <v>51</v>
      </c>
      <c r="J69" s="38">
        <f t="shared" si="1"/>
        <v>44550</v>
      </c>
      <c r="K69" s="38">
        <f t="shared" si="2"/>
        <v>44581</v>
      </c>
      <c r="L69" s="39">
        <f t="shared" si="3"/>
        <v>200</v>
      </c>
      <c r="M69" s="40">
        <f t="shared" si="8"/>
        <v>10812.403963402683</v>
      </c>
      <c r="N69" s="40">
        <f t="shared" si="4"/>
        <v>82.596883545297317</v>
      </c>
      <c r="O69" s="40">
        <f t="shared" si="5"/>
        <v>117.40311645470268</v>
      </c>
      <c r="P69" s="40">
        <f t="shared" si="6"/>
        <v>10695.00084694798</v>
      </c>
    </row>
    <row r="70" spans="1:17" ht="12.75" customHeight="1" x14ac:dyDescent="0.2">
      <c r="A70" s="2"/>
      <c r="B70" s="2"/>
      <c r="C70" s="2"/>
      <c r="D70" s="3"/>
      <c r="E70" s="2"/>
      <c r="F70" s="2"/>
      <c r="G70" s="4"/>
      <c r="H70" s="36">
        <f t="shared" si="0"/>
        <v>4.333333333333333</v>
      </c>
      <c r="I70" s="37">
        <f t="shared" si="7"/>
        <v>52</v>
      </c>
      <c r="J70" s="38">
        <f t="shared" si="1"/>
        <v>44581</v>
      </c>
      <c r="K70" s="38">
        <f t="shared" si="2"/>
        <v>44612</v>
      </c>
      <c r="L70" s="39">
        <f t="shared" si="3"/>
        <v>200</v>
      </c>
      <c r="M70" s="40">
        <f t="shared" si="8"/>
        <v>10695.00084694798</v>
      </c>
      <c r="N70" s="40">
        <f t="shared" si="4"/>
        <v>81.700031044180406</v>
      </c>
      <c r="O70" s="40">
        <f t="shared" si="5"/>
        <v>118.29996895581959</v>
      </c>
      <c r="P70" s="40">
        <f t="shared" si="6"/>
        <v>10576.70087799216</v>
      </c>
    </row>
    <row r="71" spans="1:17" ht="12.75" customHeight="1" x14ac:dyDescent="0.2">
      <c r="A71" s="2"/>
      <c r="B71" s="2"/>
      <c r="C71" s="2"/>
      <c r="D71" s="3"/>
      <c r="E71" s="2"/>
      <c r="F71" s="2"/>
      <c r="G71" s="4"/>
      <c r="H71" s="36">
        <f t="shared" si="0"/>
        <v>4.416666666666667</v>
      </c>
      <c r="I71" s="37">
        <f t="shared" si="7"/>
        <v>53</v>
      </c>
      <c r="J71" s="38">
        <f t="shared" si="1"/>
        <v>44612</v>
      </c>
      <c r="K71" s="38">
        <f t="shared" si="2"/>
        <v>44640</v>
      </c>
      <c r="L71" s="39">
        <f t="shared" si="3"/>
        <v>200</v>
      </c>
      <c r="M71" s="40">
        <f t="shared" si="8"/>
        <v>10576.70087799216</v>
      </c>
      <c r="N71" s="40">
        <f t="shared" si="4"/>
        <v>80.796327409694555</v>
      </c>
      <c r="O71" s="40">
        <f t="shared" si="5"/>
        <v>119.20367259030544</v>
      </c>
      <c r="P71" s="40">
        <f t="shared" si="6"/>
        <v>10457.497205401854</v>
      </c>
    </row>
    <row r="72" spans="1:17" ht="12.75" customHeight="1" x14ac:dyDescent="0.2">
      <c r="A72" s="2"/>
      <c r="B72" s="2"/>
      <c r="C72" s="2"/>
      <c r="D72" s="3"/>
      <c r="E72" s="2"/>
      <c r="F72" s="2"/>
      <c r="G72" s="4"/>
      <c r="H72" s="36">
        <f t="shared" si="0"/>
        <v>4.5</v>
      </c>
      <c r="I72" s="37">
        <f t="shared" si="7"/>
        <v>54</v>
      </c>
      <c r="J72" s="38">
        <f t="shared" si="1"/>
        <v>44640</v>
      </c>
      <c r="K72" s="38">
        <f t="shared" si="2"/>
        <v>44671</v>
      </c>
      <c r="L72" s="39">
        <f t="shared" si="3"/>
        <v>200</v>
      </c>
      <c r="M72" s="40">
        <f t="shared" si="8"/>
        <v>10457.497205401854</v>
      </c>
      <c r="N72" s="40">
        <f t="shared" si="4"/>
        <v>79.885720305442916</v>
      </c>
      <c r="O72" s="40">
        <f t="shared" si="5"/>
        <v>120.11427969455708</v>
      </c>
      <c r="P72" s="40">
        <f t="shared" si="6"/>
        <v>10337.382925707298</v>
      </c>
    </row>
    <row r="73" spans="1:17" ht="12.75" customHeight="1" x14ac:dyDescent="0.2">
      <c r="A73" s="2"/>
      <c r="B73" s="2"/>
      <c r="C73" s="2"/>
      <c r="D73" s="3"/>
      <c r="E73" s="2"/>
      <c r="F73" s="2"/>
      <c r="G73" s="4"/>
      <c r="H73" s="36">
        <f t="shared" si="0"/>
        <v>4.583333333333333</v>
      </c>
      <c r="I73" s="37">
        <f t="shared" si="7"/>
        <v>55</v>
      </c>
      <c r="J73" s="38">
        <f t="shared" si="1"/>
        <v>44671</v>
      </c>
      <c r="K73" s="38">
        <f t="shared" si="2"/>
        <v>44701</v>
      </c>
      <c r="L73" s="39">
        <f t="shared" si="3"/>
        <v>200</v>
      </c>
      <c r="M73" s="40">
        <f t="shared" si="8"/>
        <v>10337.382925707298</v>
      </c>
      <c r="N73" s="40">
        <f t="shared" si="4"/>
        <v>78.968156995226337</v>
      </c>
      <c r="O73" s="40">
        <f t="shared" si="5"/>
        <v>121.03184300477366</v>
      </c>
      <c r="P73" s="40">
        <f t="shared" si="6"/>
        <v>10216.351082702524</v>
      </c>
    </row>
    <row r="74" spans="1:17" ht="12.75" customHeight="1" x14ac:dyDescent="0.2">
      <c r="A74" s="2"/>
      <c r="B74" s="2"/>
      <c r="C74" s="2"/>
      <c r="D74" s="3"/>
      <c r="E74" s="2"/>
      <c r="F74" s="2"/>
      <c r="G74" s="4"/>
      <c r="H74" s="36">
        <f t="shared" si="0"/>
        <v>4.666666666666667</v>
      </c>
      <c r="I74" s="37">
        <f t="shared" si="7"/>
        <v>56</v>
      </c>
      <c r="J74" s="38">
        <f t="shared" si="1"/>
        <v>44701</v>
      </c>
      <c r="K74" s="38">
        <f t="shared" si="2"/>
        <v>44732</v>
      </c>
      <c r="L74" s="39">
        <f t="shared" si="3"/>
        <v>200</v>
      </c>
      <c r="M74" s="40">
        <f t="shared" si="8"/>
        <v>10216.351082702524</v>
      </c>
      <c r="N74" s="40">
        <f t="shared" si="4"/>
        <v>78.043584339989366</v>
      </c>
      <c r="O74" s="40">
        <f t="shared" si="5"/>
        <v>121.95641566001063</v>
      </c>
      <c r="P74" s="40">
        <f t="shared" si="6"/>
        <v>10094.394667042514</v>
      </c>
    </row>
    <row r="75" spans="1:17" ht="12.75" customHeight="1" x14ac:dyDescent="0.2">
      <c r="A75" s="2"/>
      <c r="B75" s="2"/>
      <c r="C75" s="2"/>
      <c r="D75" s="3"/>
      <c r="E75" s="2"/>
      <c r="F75" s="2"/>
      <c r="G75" s="4"/>
      <c r="H75" s="36">
        <f t="shared" si="0"/>
        <v>4.75</v>
      </c>
      <c r="I75" s="37">
        <f t="shared" si="7"/>
        <v>57</v>
      </c>
      <c r="J75" s="38">
        <f t="shared" si="1"/>
        <v>44732</v>
      </c>
      <c r="K75" s="38">
        <f t="shared" si="2"/>
        <v>44762</v>
      </c>
      <c r="L75" s="39">
        <f t="shared" si="3"/>
        <v>200</v>
      </c>
      <c r="M75" s="40">
        <f t="shared" si="8"/>
        <v>10094.394667042514</v>
      </c>
      <c r="N75" s="40">
        <f t="shared" si="4"/>
        <v>77.111948794742702</v>
      </c>
      <c r="O75" s="40">
        <f t="shared" si="5"/>
        <v>122.8880512052573</v>
      </c>
      <c r="P75" s="40">
        <f t="shared" si="6"/>
        <v>9971.5066158372574</v>
      </c>
    </row>
    <row r="76" spans="1:17" ht="12.75" customHeight="1" x14ac:dyDescent="0.2">
      <c r="A76" s="2"/>
      <c r="B76" s="2"/>
      <c r="C76" s="2"/>
      <c r="D76" s="3"/>
      <c r="E76" s="2"/>
      <c r="F76" s="2"/>
      <c r="G76" s="4"/>
      <c r="H76" s="36">
        <f t="shared" si="0"/>
        <v>4.833333333333333</v>
      </c>
      <c r="I76" s="37">
        <f t="shared" si="7"/>
        <v>58</v>
      </c>
      <c r="J76" s="38">
        <f t="shared" si="1"/>
        <v>44762</v>
      </c>
      <c r="K76" s="38">
        <f t="shared" si="2"/>
        <v>44793</v>
      </c>
      <c r="L76" s="39">
        <f t="shared" si="3"/>
        <v>200</v>
      </c>
      <c r="M76" s="40">
        <f t="shared" si="8"/>
        <v>9971.5066158372574</v>
      </c>
      <c r="N76" s="40">
        <f t="shared" si="4"/>
        <v>76.173196405462306</v>
      </c>
      <c r="O76" s="40">
        <f t="shared" si="5"/>
        <v>123.82680359453769</v>
      </c>
      <c r="P76" s="40">
        <f t="shared" si="6"/>
        <v>9847.679812242719</v>
      </c>
    </row>
    <row r="77" spans="1:17" ht="12.75" customHeight="1" x14ac:dyDescent="0.2">
      <c r="A77" s="2"/>
      <c r="B77" s="2"/>
      <c r="C77" s="2"/>
      <c r="D77" s="3"/>
      <c r="E77" s="2"/>
      <c r="F77" s="2"/>
      <c r="G77" s="4"/>
      <c r="H77" s="36">
        <f t="shared" si="0"/>
        <v>4.916666666666667</v>
      </c>
      <c r="I77" s="37">
        <f t="shared" si="7"/>
        <v>59</v>
      </c>
      <c r="J77" s="38">
        <f t="shared" si="1"/>
        <v>44793</v>
      </c>
      <c r="K77" s="38">
        <f t="shared" si="2"/>
        <v>44824</v>
      </c>
      <c r="L77" s="39">
        <f t="shared" si="3"/>
        <v>200</v>
      </c>
      <c r="M77" s="40">
        <f t="shared" si="8"/>
        <v>9847.679812242719</v>
      </c>
      <c r="N77" s="40">
        <f t="shared" si="4"/>
        <v>75.22727280596466</v>
      </c>
      <c r="O77" s="40">
        <f t="shared" si="5"/>
        <v>124.77272719403534</v>
      </c>
      <c r="P77" s="40">
        <f t="shared" si="6"/>
        <v>9722.9070850486842</v>
      </c>
    </row>
    <row r="78" spans="1:17" ht="12.75" customHeight="1" x14ac:dyDescent="0.2">
      <c r="A78" s="2"/>
      <c r="B78" s="2"/>
      <c r="C78" s="2"/>
      <c r="D78" s="3"/>
      <c r="E78" s="2"/>
      <c r="F78" s="2"/>
      <c r="G78" s="4"/>
      <c r="H78" s="36">
        <f t="shared" si="0"/>
        <v>5</v>
      </c>
      <c r="I78" s="37">
        <f t="shared" si="7"/>
        <v>60</v>
      </c>
      <c r="J78" s="38">
        <f t="shared" si="1"/>
        <v>44824</v>
      </c>
      <c r="K78" s="38">
        <f t="shared" si="2"/>
        <v>44854</v>
      </c>
      <c r="L78" s="39">
        <f t="shared" si="3"/>
        <v>200</v>
      </c>
      <c r="M78" s="40">
        <f>IF(I78&lt;&gt;"",P77,"")</f>
        <v>9722.9070850486842</v>
      </c>
      <c r="N78" s="40">
        <f t="shared" si="4"/>
        <v>74.274123214758347</v>
      </c>
      <c r="O78" s="40">
        <f t="shared" si="5"/>
        <v>125.72587678524165</v>
      </c>
      <c r="P78" s="40">
        <f t="shared" si="6"/>
        <v>9597.1812082634424</v>
      </c>
    </row>
    <row r="79" spans="1:17" ht="12.75" customHeight="1" x14ac:dyDescent="0.2">
      <c r="A79" s="2"/>
      <c r="B79" s="2"/>
      <c r="C79" s="2"/>
      <c r="D79" s="3"/>
      <c r="E79" s="2"/>
      <c r="F79" s="2"/>
      <c r="G79" s="4"/>
      <c r="H79" s="36">
        <f t="shared" si="0"/>
        <v>5.083333333333333</v>
      </c>
      <c r="I79" s="37">
        <f t="shared" si="7"/>
        <v>61</v>
      </c>
      <c r="J79" s="38">
        <f t="shared" si="1"/>
        <v>44854</v>
      </c>
      <c r="K79" s="33">
        <f t="shared" si="2"/>
        <v>44885</v>
      </c>
      <c r="L79" s="39">
        <f t="shared" si="3"/>
        <v>200</v>
      </c>
      <c r="M79" s="40">
        <f t="shared" ref="M79:M142" si="9">IF(I79&lt;&gt;"",P78,"")</f>
        <v>9597.1812082634424</v>
      </c>
      <c r="N79" s="40">
        <f t="shared" si="4"/>
        <v>73.313692431871374</v>
      </c>
      <c r="O79" s="40">
        <f t="shared" si="5"/>
        <v>126.68630756812863</v>
      </c>
      <c r="P79" s="40">
        <f t="shared" si="6"/>
        <v>9470.4949006953138</v>
      </c>
    </row>
    <row r="80" spans="1:17" ht="12.75" customHeight="1" x14ac:dyDescent="0.2">
      <c r="H80" s="52">
        <f t="shared" si="0"/>
        <v>5.166666666666667</v>
      </c>
      <c r="I80" s="37">
        <f t="shared" si="7"/>
        <v>62</v>
      </c>
      <c r="J80" s="38">
        <f t="shared" si="1"/>
        <v>44885</v>
      </c>
      <c r="K80" s="53">
        <f t="shared" si="2"/>
        <v>44915</v>
      </c>
      <c r="L80" s="39">
        <f t="shared" si="3"/>
        <v>200</v>
      </c>
      <c r="M80" s="40">
        <f t="shared" si="9"/>
        <v>9470.4949006953138</v>
      </c>
      <c r="N80" s="40">
        <f t="shared" si="4"/>
        <v>72.345924835654458</v>
      </c>
      <c r="O80" s="40">
        <f t="shared" si="5"/>
        <v>127.65407516434554</v>
      </c>
      <c r="P80" s="40">
        <f t="shared" si="6"/>
        <v>9342.8408255309678</v>
      </c>
    </row>
    <row r="81" spans="8:16" ht="12.75" customHeight="1" x14ac:dyDescent="0.2">
      <c r="H81" s="52">
        <f t="shared" si="0"/>
        <v>5.25</v>
      </c>
      <c r="I81" s="37">
        <f t="shared" si="7"/>
        <v>63</v>
      </c>
      <c r="J81" s="38">
        <f t="shared" si="1"/>
        <v>44915</v>
      </c>
      <c r="K81" s="53">
        <f t="shared" si="2"/>
        <v>44946</v>
      </c>
      <c r="L81" s="39">
        <f t="shared" si="3"/>
        <v>200</v>
      </c>
      <c r="M81" s="40">
        <f t="shared" si="9"/>
        <v>9342.8408255309678</v>
      </c>
      <c r="N81" s="40">
        <f t="shared" si="4"/>
        <v>71.370764379559745</v>
      </c>
      <c r="O81" s="40">
        <f t="shared" si="5"/>
        <v>128.62923562044026</v>
      </c>
      <c r="P81" s="40">
        <f t="shared" si="6"/>
        <v>9214.2115899105283</v>
      </c>
    </row>
    <row r="82" spans="8:16" ht="12.75" customHeight="1" x14ac:dyDescent="0.2">
      <c r="H82" s="52">
        <f t="shared" si="0"/>
        <v>5.333333333333333</v>
      </c>
      <c r="I82" s="37">
        <f t="shared" si="7"/>
        <v>64</v>
      </c>
      <c r="J82" s="38">
        <f t="shared" si="1"/>
        <v>44946</v>
      </c>
      <c r="K82" s="53">
        <f t="shared" si="2"/>
        <v>44977</v>
      </c>
      <c r="L82" s="39">
        <f t="shared" si="3"/>
        <v>200</v>
      </c>
      <c r="M82" s="40">
        <f t="shared" si="9"/>
        <v>9214.2115899105283</v>
      </c>
      <c r="N82" s="40">
        <f t="shared" si="4"/>
        <v>70.388154588894977</v>
      </c>
      <c r="O82" s="40">
        <f t="shared" si="5"/>
        <v>129.61184541110504</v>
      </c>
      <c r="P82" s="40">
        <f t="shared" si="6"/>
        <v>9084.5997444994227</v>
      </c>
    </row>
    <row r="83" spans="8:16" ht="12.75" customHeight="1" x14ac:dyDescent="0.2">
      <c r="H83" s="52">
        <f t="shared" ref="H83:H146" si="10">I83/12</f>
        <v>5.416666666666667</v>
      </c>
      <c r="I83" s="37">
        <f t="shared" si="7"/>
        <v>65</v>
      </c>
      <c r="J83" s="38">
        <f t="shared" si="1"/>
        <v>44977</v>
      </c>
      <c r="K83" s="53">
        <f t="shared" si="2"/>
        <v>45005</v>
      </c>
      <c r="L83" s="39">
        <f t="shared" si="3"/>
        <v>200</v>
      </c>
      <c r="M83" s="40">
        <f t="shared" si="9"/>
        <v>9084.5997444994227</v>
      </c>
      <c r="N83" s="40">
        <f t="shared" si="4"/>
        <v>69.398038557552837</v>
      </c>
      <c r="O83" s="40">
        <f t="shared" si="5"/>
        <v>130.60196144244716</v>
      </c>
      <c r="P83" s="40">
        <f t="shared" si="6"/>
        <v>8953.9977830569751</v>
      </c>
    </row>
    <row r="84" spans="8:16" ht="12.75" customHeight="1" x14ac:dyDescent="0.2">
      <c r="H84" s="52">
        <f t="shared" si="10"/>
        <v>5.5</v>
      </c>
      <c r="I84" s="37">
        <f t="shared" si="7"/>
        <v>66</v>
      </c>
      <c r="J84" s="38">
        <f t="shared" si="1"/>
        <v>45005</v>
      </c>
      <c r="K84" s="53">
        <f t="shared" ref="K84:K147" si="11">IF(J85="",0,J85)</f>
        <v>45036</v>
      </c>
      <c r="L84" s="39">
        <f t="shared" ref="L84:L147" si="12">IF(J84="","",$L$15)</f>
        <v>200</v>
      </c>
      <c r="M84" s="40">
        <f t="shared" si="9"/>
        <v>8953.9977830569751</v>
      </c>
      <c r="N84" s="40">
        <f t="shared" ref="N84:N147" si="13">IF(I84&lt;&gt;"",$N$15*M84,"")</f>
        <v>68.400358944715435</v>
      </c>
      <c r="O84" s="40">
        <f t="shared" ref="O84:O147" si="14">IF(I84&lt;&gt;"",L84-N84,"")</f>
        <v>131.59964105528456</v>
      </c>
      <c r="P84" s="40">
        <f t="shared" ref="P84:P147" si="15">IF(I84&lt;&gt;"",M84-O84,"")</f>
        <v>8822.3981420016898</v>
      </c>
    </row>
    <row r="85" spans="8:16" ht="12.75" customHeight="1" x14ac:dyDescent="0.2">
      <c r="H85" s="52">
        <f t="shared" si="10"/>
        <v>5.583333333333333</v>
      </c>
      <c r="I85" s="37">
        <f t="shared" ref="I85:I148" si="16">IF(I84&gt;=$I$15,"",I84+1)</f>
        <v>67</v>
      </c>
      <c r="J85" s="38">
        <f t="shared" ref="J85:J148" si="17">IF(I85="","",EDATE($J$19,I84))</f>
        <v>45036</v>
      </c>
      <c r="K85" s="53">
        <f t="shared" si="11"/>
        <v>45066</v>
      </c>
      <c r="L85" s="39">
        <f t="shared" si="12"/>
        <v>200</v>
      </c>
      <c r="M85" s="40">
        <f t="shared" si="9"/>
        <v>8822.3981420016898</v>
      </c>
      <c r="N85" s="40">
        <f t="shared" si="13"/>
        <v>67.395057971533376</v>
      </c>
      <c r="O85" s="40">
        <f t="shared" si="14"/>
        <v>132.60494202846661</v>
      </c>
      <c r="P85" s="40">
        <f t="shared" si="15"/>
        <v>8689.7931999732227</v>
      </c>
    </row>
    <row r="86" spans="8:16" ht="12.75" customHeight="1" x14ac:dyDescent="0.2">
      <c r="H86" s="52">
        <f t="shared" si="10"/>
        <v>5.666666666666667</v>
      </c>
      <c r="I86" s="37">
        <f t="shared" si="16"/>
        <v>68</v>
      </c>
      <c r="J86" s="38">
        <f t="shared" si="17"/>
        <v>45066</v>
      </c>
      <c r="K86" s="53">
        <f t="shared" si="11"/>
        <v>45097</v>
      </c>
      <c r="L86" s="39">
        <f t="shared" si="12"/>
        <v>200</v>
      </c>
      <c r="M86" s="40">
        <f t="shared" si="9"/>
        <v>8689.7931999732227</v>
      </c>
      <c r="N86" s="40">
        <f t="shared" si="13"/>
        <v>66.382077417779684</v>
      </c>
      <c r="O86" s="40">
        <f t="shared" si="14"/>
        <v>133.61792258222033</v>
      </c>
      <c r="P86" s="40">
        <f t="shared" si="15"/>
        <v>8556.175277391003</v>
      </c>
    </row>
    <row r="87" spans="8:16" ht="12.75" customHeight="1" x14ac:dyDescent="0.2">
      <c r="H87" s="52">
        <f t="shared" si="10"/>
        <v>5.75</v>
      </c>
      <c r="I87" s="37">
        <f t="shared" si="16"/>
        <v>69</v>
      </c>
      <c r="J87" s="38">
        <f t="shared" si="17"/>
        <v>45097</v>
      </c>
      <c r="K87" s="53">
        <f t="shared" si="11"/>
        <v>45127</v>
      </c>
      <c r="L87" s="39">
        <f t="shared" si="12"/>
        <v>200</v>
      </c>
      <c r="M87" s="40">
        <f t="shared" si="9"/>
        <v>8556.175277391003</v>
      </c>
      <c r="N87" s="40">
        <f t="shared" si="13"/>
        <v>65.361358618478093</v>
      </c>
      <c r="O87" s="40">
        <f t="shared" si="14"/>
        <v>134.63864138152189</v>
      </c>
      <c r="P87" s="40">
        <f t="shared" si="15"/>
        <v>8421.5366360094813</v>
      </c>
    </row>
    <row r="88" spans="8:16" ht="12.75" customHeight="1" x14ac:dyDescent="0.2">
      <c r="H88" s="52">
        <f t="shared" si="10"/>
        <v>5.833333333333333</v>
      </c>
      <c r="I88" s="37">
        <f t="shared" si="16"/>
        <v>70</v>
      </c>
      <c r="J88" s="38">
        <f t="shared" si="17"/>
        <v>45127</v>
      </c>
      <c r="K88" s="53">
        <f t="shared" si="11"/>
        <v>45158</v>
      </c>
      <c r="L88" s="39">
        <f t="shared" si="12"/>
        <v>200</v>
      </c>
      <c r="M88" s="40">
        <f t="shared" si="9"/>
        <v>8421.5366360094813</v>
      </c>
      <c r="N88" s="40">
        <f t="shared" si="13"/>
        <v>64.332842460505503</v>
      </c>
      <c r="O88" s="40">
        <f t="shared" si="14"/>
        <v>135.6671575394945</v>
      </c>
      <c r="P88" s="40">
        <f t="shared" si="15"/>
        <v>8285.8694784699874</v>
      </c>
    </row>
    <row r="89" spans="8:16" ht="12.75" customHeight="1" x14ac:dyDescent="0.2">
      <c r="H89" s="52">
        <f t="shared" si="10"/>
        <v>5.916666666666667</v>
      </c>
      <c r="I89" s="37">
        <f t="shared" si="16"/>
        <v>71</v>
      </c>
      <c r="J89" s="38">
        <f t="shared" si="17"/>
        <v>45158</v>
      </c>
      <c r="K89" s="53">
        <f t="shared" si="11"/>
        <v>45189</v>
      </c>
      <c r="L89" s="39">
        <f t="shared" si="12"/>
        <v>200</v>
      </c>
      <c r="M89" s="40">
        <f t="shared" si="9"/>
        <v>8285.8694784699874</v>
      </c>
      <c r="N89" s="40">
        <f t="shared" si="13"/>
        <v>63.296469379168585</v>
      </c>
      <c r="O89" s="40">
        <f t="shared" si="14"/>
        <v>136.70353062083143</v>
      </c>
      <c r="P89" s="40">
        <f t="shared" si="15"/>
        <v>8149.1659478491556</v>
      </c>
    </row>
    <row r="90" spans="8:16" ht="12.75" customHeight="1" x14ac:dyDescent="0.2">
      <c r="H90" s="52">
        <f t="shared" si="10"/>
        <v>6</v>
      </c>
      <c r="I90" s="37">
        <f t="shared" si="16"/>
        <v>72</v>
      </c>
      <c r="J90" s="38">
        <f t="shared" si="17"/>
        <v>45189</v>
      </c>
      <c r="K90" s="53">
        <f t="shared" si="11"/>
        <v>45219</v>
      </c>
      <c r="L90" s="39">
        <f t="shared" si="12"/>
        <v>200</v>
      </c>
      <c r="M90" s="40">
        <f t="shared" si="9"/>
        <v>8149.1659478491556</v>
      </c>
      <c r="N90" s="40">
        <f t="shared" si="13"/>
        <v>62.252179354754212</v>
      </c>
      <c r="O90" s="40">
        <f t="shared" si="14"/>
        <v>137.74782064524578</v>
      </c>
      <c r="P90" s="40">
        <f t="shared" si="15"/>
        <v>8011.4181272039095</v>
      </c>
    </row>
    <row r="91" spans="8:16" ht="12.75" customHeight="1" x14ac:dyDescent="0.2">
      <c r="H91" s="52">
        <f t="shared" si="10"/>
        <v>6.083333333333333</v>
      </c>
      <c r="I91" s="37">
        <f t="shared" si="16"/>
        <v>73</v>
      </c>
      <c r="J91" s="38">
        <f t="shared" si="17"/>
        <v>45219</v>
      </c>
      <c r="K91" s="53">
        <f t="shared" si="11"/>
        <v>45250</v>
      </c>
      <c r="L91" s="39">
        <f t="shared" si="12"/>
        <v>200</v>
      </c>
      <c r="M91" s="40">
        <f t="shared" si="9"/>
        <v>8011.4181272039095</v>
      </c>
      <c r="N91" s="40">
        <f t="shared" si="13"/>
        <v>61.199911909053512</v>
      </c>
      <c r="O91" s="40">
        <f t="shared" si="14"/>
        <v>138.80008809094647</v>
      </c>
      <c r="P91" s="40">
        <f t="shared" si="15"/>
        <v>7872.6180391129628</v>
      </c>
    </row>
    <row r="92" spans="8:16" ht="12.75" customHeight="1" x14ac:dyDescent="0.2">
      <c r="H92" s="52">
        <f t="shared" si="10"/>
        <v>6.166666666666667</v>
      </c>
      <c r="I92" s="37">
        <f t="shared" si="16"/>
        <v>74</v>
      </c>
      <c r="J92" s="38">
        <f t="shared" si="17"/>
        <v>45250</v>
      </c>
      <c r="K92" s="53">
        <f t="shared" si="11"/>
        <v>45280</v>
      </c>
      <c r="L92" s="39">
        <f t="shared" si="12"/>
        <v>200</v>
      </c>
      <c r="M92" s="40">
        <f t="shared" si="9"/>
        <v>7872.6180391129628</v>
      </c>
      <c r="N92" s="40">
        <f t="shared" si="13"/>
        <v>60.139606101859357</v>
      </c>
      <c r="O92" s="40">
        <f t="shared" si="14"/>
        <v>139.86039389814064</v>
      </c>
      <c r="P92" s="40">
        <f t="shared" si="15"/>
        <v>7732.7576452148223</v>
      </c>
    </row>
    <row r="93" spans="8:16" ht="12.75" customHeight="1" x14ac:dyDescent="0.2">
      <c r="H93" s="52">
        <f t="shared" si="10"/>
        <v>6.25</v>
      </c>
      <c r="I93" s="37">
        <f t="shared" si="16"/>
        <v>75</v>
      </c>
      <c r="J93" s="38">
        <f t="shared" si="17"/>
        <v>45280</v>
      </c>
      <c r="K93" s="53">
        <f t="shared" si="11"/>
        <v>45311</v>
      </c>
      <c r="L93" s="39">
        <f t="shared" si="12"/>
        <v>200</v>
      </c>
      <c r="M93" s="40">
        <f t="shared" si="9"/>
        <v>7732.7576452148223</v>
      </c>
      <c r="N93" s="40">
        <f t="shared" si="13"/>
        <v>59.071200527437156</v>
      </c>
      <c r="O93" s="40">
        <f t="shared" si="14"/>
        <v>140.92879947256284</v>
      </c>
      <c r="P93" s="40">
        <f t="shared" si="15"/>
        <v>7591.8288457422595</v>
      </c>
    </row>
    <row r="94" spans="8:16" ht="12.75" customHeight="1" x14ac:dyDescent="0.2">
      <c r="H94" s="52">
        <f t="shared" si="10"/>
        <v>6.333333333333333</v>
      </c>
      <c r="I94" s="37">
        <f t="shared" si="16"/>
        <v>76</v>
      </c>
      <c r="J94" s="38">
        <f t="shared" si="17"/>
        <v>45311</v>
      </c>
      <c r="K94" s="53">
        <f t="shared" si="11"/>
        <v>45342</v>
      </c>
      <c r="L94" s="39">
        <f t="shared" si="12"/>
        <v>200</v>
      </c>
      <c r="M94" s="40">
        <f t="shared" si="9"/>
        <v>7591.8288457422595</v>
      </c>
      <c r="N94" s="40">
        <f t="shared" si="13"/>
        <v>57.994633310968617</v>
      </c>
      <c r="O94" s="40">
        <f t="shared" si="14"/>
        <v>142.00536668903138</v>
      </c>
      <c r="P94" s="40">
        <f t="shared" si="15"/>
        <v>7449.8234790532279</v>
      </c>
    </row>
    <row r="95" spans="8:16" ht="12.75" customHeight="1" x14ac:dyDescent="0.2">
      <c r="H95" s="52">
        <f t="shared" si="10"/>
        <v>6.416666666666667</v>
      </c>
      <c r="I95" s="37">
        <f t="shared" si="16"/>
        <v>77</v>
      </c>
      <c r="J95" s="38">
        <f t="shared" si="17"/>
        <v>45342</v>
      </c>
      <c r="K95" s="53">
        <f t="shared" si="11"/>
        <v>45371</v>
      </c>
      <c r="L95" s="39">
        <f t="shared" si="12"/>
        <v>200</v>
      </c>
      <c r="M95" s="40">
        <f t="shared" si="9"/>
        <v>7449.8234790532279</v>
      </c>
      <c r="N95" s="40">
        <f t="shared" si="13"/>
        <v>56.909842104968398</v>
      </c>
      <c r="O95" s="40">
        <f t="shared" si="14"/>
        <v>143.09015789503161</v>
      </c>
      <c r="P95" s="40">
        <f t="shared" si="15"/>
        <v>7306.7333211581963</v>
      </c>
    </row>
    <row r="96" spans="8:16" ht="12.75" customHeight="1" x14ac:dyDescent="0.2">
      <c r="H96" s="52">
        <f t="shared" si="10"/>
        <v>6.5</v>
      </c>
      <c r="I96" s="37">
        <f t="shared" si="16"/>
        <v>78</v>
      </c>
      <c r="J96" s="38">
        <f t="shared" si="17"/>
        <v>45371</v>
      </c>
      <c r="K96" s="53">
        <f t="shared" si="11"/>
        <v>45402</v>
      </c>
      <c r="L96" s="39">
        <f t="shared" si="12"/>
        <v>200</v>
      </c>
      <c r="M96" s="40">
        <f t="shared" si="9"/>
        <v>7306.7333211581963</v>
      </c>
      <c r="N96" s="40">
        <f t="shared" si="13"/>
        <v>55.816764085673348</v>
      </c>
      <c r="O96" s="40">
        <f t="shared" si="14"/>
        <v>144.18323591432664</v>
      </c>
      <c r="P96" s="40">
        <f t="shared" si="15"/>
        <v>7162.5500852438699</v>
      </c>
    </row>
    <row r="97" spans="8:16" ht="12.75" customHeight="1" x14ac:dyDescent="0.2">
      <c r="H97" s="52">
        <f t="shared" si="10"/>
        <v>6.583333333333333</v>
      </c>
      <c r="I97" s="37">
        <f t="shared" si="16"/>
        <v>79</v>
      </c>
      <c r="J97" s="38">
        <f t="shared" si="17"/>
        <v>45402</v>
      </c>
      <c r="K97" s="53">
        <f t="shared" si="11"/>
        <v>45432</v>
      </c>
      <c r="L97" s="39">
        <f t="shared" si="12"/>
        <v>200</v>
      </c>
      <c r="M97" s="40">
        <f t="shared" si="9"/>
        <v>7162.5500852438699</v>
      </c>
      <c r="N97" s="40">
        <f t="shared" si="13"/>
        <v>54.715335949404199</v>
      </c>
      <c r="O97" s="40">
        <f t="shared" si="14"/>
        <v>145.28466405059581</v>
      </c>
      <c r="P97" s="40">
        <f t="shared" si="15"/>
        <v>7017.2654211932741</v>
      </c>
    </row>
    <row r="98" spans="8:16" ht="12.75" customHeight="1" x14ac:dyDescent="0.2">
      <c r="H98" s="52">
        <f t="shared" si="10"/>
        <v>6.666666666666667</v>
      </c>
      <c r="I98" s="37">
        <f t="shared" si="16"/>
        <v>80</v>
      </c>
      <c r="J98" s="38">
        <f t="shared" si="17"/>
        <v>45432</v>
      </c>
      <c r="K98" s="53">
        <f t="shared" si="11"/>
        <v>45463</v>
      </c>
      <c r="L98" s="39">
        <f t="shared" si="12"/>
        <v>200</v>
      </c>
      <c r="M98" s="40">
        <f t="shared" si="9"/>
        <v>7017.2654211932741</v>
      </c>
      <c r="N98" s="40">
        <f t="shared" si="13"/>
        <v>53.605493908899433</v>
      </c>
      <c r="O98" s="40">
        <f t="shared" si="14"/>
        <v>146.39450609110057</v>
      </c>
      <c r="P98" s="40">
        <f t="shared" si="15"/>
        <v>6870.8709151021731</v>
      </c>
    </row>
    <row r="99" spans="8:16" ht="12.75" customHeight="1" x14ac:dyDescent="0.2">
      <c r="H99" s="52">
        <f t="shared" si="10"/>
        <v>6.75</v>
      </c>
      <c r="I99" s="37">
        <f t="shared" si="16"/>
        <v>81</v>
      </c>
      <c r="J99" s="38">
        <f t="shared" si="17"/>
        <v>45463</v>
      </c>
      <c r="K99" s="53">
        <f t="shared" si="11"/>
        <v>45493</v>
      </c>
      <c r="L99" s="39">
        <f t="shared" si="12"/>
        <v>200</v>
      </c>
      <c r="M99" s="40">
        <f t="shared" si="9"/>
        <v>6870.8709151021731</v>
      </c>
      <c r="N99" s="40">
        <f t="shared" si="13"/>
        <v>52.487173689621137</v>
      </c>
      <c r="O99" s="40">
        <f t="shared" si="14"/>
        <v>147.51282631037887</v>
      </c>
      <c r="P99" s="40">
        <f t="shared" si="15"/>
        <v>6723.3580887917942</v>
      </c>
    </row>
    <row r="100" spans="8:16" ht="12.75" customHeight="1" x14ac:dyDescent="0.2">
      <c r="H100" s="52">
        <f t="shared" si="10"/>
        <v>6.833333333333333</v>
      </c>
      <c r="I100" s="37">
        <f t="shared" si="16"/>
        <v>82</v>
      </c>
      <c r="J100" s="38">
        <f t="shared" si="17"/>
        <v>45493</v>
      </c>
      <c r="K100" s="53">
        <f t="shared" si="11"/>
        <v>45524</v>
      </c>
      <c r="L100" s="39">
        <f t="shared" si="12"/>
        <v>200</v>
      </c>
      <c r="M100" s="40">
        <f t="shared" si="9"/>
        <v>6723.3580887917942</v>
      </c>
      <c r="N100" s="40">
        <f t="shared" si="13"/>
        <v>51.360310526032706</v>
      </c>
      <c r="O100" s="40">
        <f t="shared" si="14"/>
        <v>148.63968947396728</v>
      </c>
      <c r="P100" s="40">
        <f t="shared" si="15"/>
        <v>6574.7183993178269</v>
      </c>
    </row>
    <row r="101" spans="8:16" ht="12.75" customHeight="1" x14ac:dyDescent="0.2">
      <c r="H101" s="52">
        <f t="shared" si="10"/>
        <v>6.916666666666667</v>
      </c>
      <c r="I101" s="37">
        <f t="shared" si="16"/>
        <v>83</v>
      </c>
      <c r="J101" s="38">
        <f t="shared" si="17"/>
        <v>45524</v>
      </c>
      <c r="K101" s="53">
        <f t="shared" si="11"/>
        <v>45555</v>
      </c>
      <c r="L101" s="39">
        <f t="shared" si="12"/>
        <v>200</v>
      </c>
      <c r="M101" s="40">
        <f t="shared" si="9"/>
        <v>6574.7183993178269</v>
      </c>
      <c r="N101" s="40">
        <f t="shared" si="13"/>
        <v>50.224839157848017</v>
      </c>
      <c r="O101" s="40">
        <f t="shared" si="14"/>
        <v>149.77516084215199</v>
      </c>
      <c r="P101" s="40">
        <f t="shared" si="15"/>
        <v>6424.9432384756747</v>
      </c>
    </row>
    <row r="102" spans="8:16" ht="12.75" customHeight="1" x14ac:dyDescent="0.2">
      <c r="H102" s="52">
        <f t="shared" si="10"/>
        <v>7</v>
      </c>
      <c r="I102" s="37">
        <f t="shared" si="16"/>
        <v>84</v>
      </c>
      <c r="J102" s="38">
        <f t="shared" si="17"/>
        <v>45555</v>
      </c>
      <c r="K102" s="53">
        <f t="shared" si="11"/>
        <v>45585</v>
      </c>
      <c r="L102" s="39">
        <f t="shared" si="12"/>
        <v>200</v>
      </c>
      <c r="M102" s="40">
        <f t="shared" si="9"/>
        <v>6424.9432384756747</v>
      </c>
      <c r="N102" s="40">
        <f t="shared" si="13"/>
        <v>49.080693826252002</v>
      </c>
      <c r="O102" s="40">
        <f t="shared" si="14"/>
        <v>150.919306173748</v>
      </c>
      <c r="P102" s="40">
        <f t="shared" si="15"/>
        <v>6274.0239323019268</v>
      </c>
    </row>
    <row r="103" spans="8:16" ht="12.75" customHeight="1" x14ac:dyDescent="0.2">
      <c r="H103" s="52">
        <f t="shared" si="10"/>
        <v>7.083333333333333</v>
      </c>
      <c r="I103" s="37">
        <f t="shared" si="16"/>
        <v>85</v>
      </c>
      <c r="J103" s="38">
        <f t="shared" si="17"/>
        <v>45585</v>
      </c>
      <c r="K103" s="53">
        <f t="shared" si="11"/>
        <v>45616</v>
      </c>
      <c r="L103" s="39">
        <f t="shared" si="12"/>
        <v>200</v>
      </c>
      <c r="M103" s="40">
        <f t="shared" si="9"/>
        <v>6274.0239323019268</v>
      </c>
      <c r="N103" s="40">
        <f t="shared" si="13"/>
        <v>47.927808270092363</v>
      </c>
      <c r="O103" s="40">
        <f t="shared" si="14"/>
        <v>152.07219172990764</v>
      </c>
      <c r="P103" s="40">
        <f t="shared" si="15"/>
        <v>6121.9517405720189</v>
      </c>
    </row>
    <row r="104" spans="8:16" ht="12.75" customHeight="1" x14ac:dyDescent="0.2">
      <c r="H104" s="52">
        <f t="shared" si="10"/>
        <v>7.166666666666667</v>
      </c>
      <c r="I104" s="37">
        <f t="shared" si="16"/>
        <v>86</v>
      </c>
      <c r="J104" s="38">
        <f t="shared" si="17"/>
        <v>45616</v>
      </c>
      <c r="K104" s="53">
        <f t="shared" si="11"/>
        <v>45646</v>
      </c>
      <c r="L104" s="39">
        <f t="shared" si="12"/>
        <v>200</v>
      </c>
      <c r="M104" s="40">
        <f t="shared" si="9"/>
        <v>6121.9517405720189</v>
      </c>
      <c r="N104" s="40">
        <f t="shared" si="13"/>
        <v>46.766115722042166</v>
      </c>
      <c r="O104" s="40">
        <f t="shared" si="14"/>
        <v>153.23388427795783</v>
      </c>
      <c r="P104" s="40">
        <f t="shared" si="15"/>
        <v>5968.7178562940608</v>
      </c>
    </row>
    <row r="105" spans="8:16" ht="12.75" customHeight="1" x14ac:dyDescent="0.2">
      <c r="H105" s="52">
        <f t="shared" si="10"/>
        <v>7.25</v>
      </c>
      <c r="I105" s="37">
        <f t="shared" si="16"/>
        <v>87</v>
      </c>
      <c r="J105" s="38">
        <f t="shared" si="17"/>
        <v>45646</v>
      </c>
      <c r="K105" s="53">
        <f t="shared" si="11"/>
        <v>45677</v>
      </c>
      <c r="L105" s="39">
        <f t="shared" si="12"/>
        <v>200</v>
      </c>
      <c r="M105" s="40">
        <f t="shared" si="9"/>
        <v>5968.7178562940608</v>
      </c>
      <c r="N105" s="40">
        <f t="shared" si="13"/>
        <v>45.595548904733114</v>
      </c>
      <c r="O105" s="40">
        <f t="shared" si="14"/>
        <v>154.40445109526689</v>
      </c>
      <c r="P105" s="40">
        <f t="shared" si="15"/>
        <v>5814.3134051987936</v>
      </c>
    </row>
    <row r="106" spans="8:16" ht="12.75" customHeight="1" x14ac:dyDescent="0.2">
      <c r="H106" s="52">
        <f t="shared" si="10"/>
        <v>7.333333333333333</v>
      </c>
      <c r="I106" s="37">
        <f t="shared" si="16"/>
        <v>88</v>
      </c>
      <c r="J106" s="38">
        <f t="shared" si="17"/>
        <v>45677</v>
      </c>
      <c r="K106" s="53">
        <f t="shared" si="11"/>
        <v>45708</v>
      </c>
      <c r="L106" s="39">
        <f t="shared" si="12"/>
        <v>200</v>
      </c>
      <c r="M106" s="40">
        <f t="shared" si="9"/>
        <v>5814.3134051987936</v>
      </c>
      <c r="N106" s="40">
        <f t="shared" si="13"/>
        <v>44.416040026859314</v>
      </c>
      <c r="O106" s="40">
        <f t="shared" si="14"/>
        <v>155.58395997314068</v>
      </c>
      <c r="P106" s="40">
        <f t="shared" si="15"/>
        <v>5658.7294452256529</v>
      </c>
    </row>
    <row r="107" spans="8:16" ht="12.75" customHeight="1" x14ac:dyDescent="0.2">
      <c r="H107" s="52">
        <f t="shared" si="10"/>
        <v>7.416666666666667</v>
      </c>
      <c r="I107" s="37">
        <f t="shared" si="16"/>
        <v>89</v>
      </c>
      <c r="J107" s="38">
        <f t="shared" si="17"/>
        <v>45708</v>
      </c>
      <c r="K107" s="53">
        <f t="shared" si="11"/>
        <v>45736</v>
      </c>
      <c r="L107" s="39">
        <f t="shared" si="12"/>
        <v>200</v>
      </c>
      <c r="M107" s="40">
        <f t="shared" si="9"/>
        <v>5658.7294452256529</v>
      </c>
      <c r="N107" s="40">
        <f t="shared" si="13"/>
        <v>43.227520779251257</v>
      </c>
      <c r="O107" s="40">
        <f t="shared" si="14"/>
        <v>156.77247922074875</v>
      </c>
      <c r="P107" s="40">
        <f t="shared" si="15"/>
        <v>5501.9569660049037</v>
      </c>
    </row>
    <row r="108" spans="8:16" ht="12.75" customHeight="1" x14ac:dyDescent="0.2">
      <c r="H108" s="52">
        <f t="shared" si="10"/>
        <v>7.5</v>
      </c>
      <c r="I108" s="37">
        <f t="shared" si="16"/>
        <v>90</v>
      </c>
      <c r="J108" s="38">
        <f t="shared" si="17"/>
        <v>45736</v>
      </c>
      <c r="K108" s="53">
        <f t="shared" si="11"/>
        <v>45767</v>
      </c>
      <c r="L108" s="39">
        <f t="shared" si="12"/>
        <v>200</v>
      </c>
      <c r="M108" s="40">
        <f t="shared" si="9"/>
        <v>5501.9569660049037</v>
      </c>
      <c r="N108" s="40">
        <f t="shared" si="13"/>
        <v>42.029922330919817</v>
      </c>
      <c r="O108" s="40">
        <f t="shared" si="14"/>
        <v>157.97007766908018</v>
      </c>
      <c r="P108" s="40">
        <f t="shared" si="15"/>
        <v>5343.9868883358231</v>
      </c>
    </row>
    <row r="109" spans="8:16" ht="12.75" customHeight="1" x14ac:dyDescent="0.2">
      <c r="H109" s="52">
        <f t="shared" si="10"/>
        <v>7.583333333333333</v>
      </c>
      <c r="I109" s="37">
        <f t="shared" si="16"/>
        <v>91</v>
      </c>
      <c r="J109" s="38">
        <f t="shared" si="17"/>
        <v>45767</v>
      </c>
      <c r="K109" s="53">
        <f t="shared" si="11"/>
        <v>45797</v>
      </c>
      <c r="L109" s="39">
        <f t="shared" si="12"/>
        <v>200</v>
      </c>
      <c r="M109" s="40">
        <f t="shared" si="9"/>
        <v>5343.9868883358231</v>
      </c>
      <c r="N109" s="40">
        <f t="shared" si="13"/>
        <v>40.823175325070025</v>
      </c>
      <c r="O109" s="40">
        <f t="shared" si="14"/>
        <v>159.17682467492997</v>
      </c>
      <c r="P109" s="40">
        <f t="shared" si="15"/>
        <v>5184.8100636608933</v>
      </c>
    </row>
    <row r="110" spans="8:16" ht="12.75" customHeight="1" x14ac:dyDescent="0.2">
      <c r="H110" s="52">
        <f t="shared" si="10"/>
        <v>7.666666666666667</v>
      </c>
      <c r="I110" s="37">
        <f t="shared" si="16"/>
        <v>92</v>
      </c>
      <c r="J110" s="38">
        <f t="shared" si="17"/>
        <v>45797</v>
      </c>
      <c r="K110" s="53">
        <f t="shared" si="11"/>
        <v>45828</v>
      </c>
      <c r="L110" s="39">
        <f t="shared" si="12"/>
        <v>200</v>
      </c>
      <c r="M110" s="40">
        <f t="shared" si="9"/>
        <v>5184.8100636608933</v>
      </c>
      <c r="N110" s="40">
        <f t="shared" si="13"/>
        <v>39.607209875084394</v>
      </c>
      <c r="O110" s="40">
        <f t="shared" si="14"/>
        <v>160.39279012491562</v>
      </c>
      <c r="P110" s="40">
        <f t="shared" si="15"/>
        <v>5024.417273535978</v>
      </c>
    </row>
    <row r="111" spans="8:16" ht="12.75" customHeight="1" x14ac:dyDescent="0.2">
      <c r="H111" s="52">
        <f t="shared" si="10"/>
        <v>7.75</v>
      </c>
      <c r="I111" s="37">
        <f t="shared" si="16"/>
        <v>93</v>
      </c>
      <c r="J111" s="38">
        <f t="shared" si="17"/>
        <v>45828</v>
      </c>
      <c r="K111" s="53">
        <f t="shared" si="11"/>
        <v>45858</v>
      </c>
      <c r="L111" s="39">
        <f t="shared" si="12"/>
        <v>200</v>
      </c>
      <c r="M111" s="40">
        <f t="shared" si="9"/>
        <v>5024.417273535978</v>
      </c>
      <c r="N111" s="40">
        <f t="shared" si="13"/>
        <v>38.381955560475546</v>
      </c>
      <c r="O111" s="40">
        <f t="shared" si="14"/>
        <v>161.61804443952445</v>
      </c>
      <c r="P111" s="40">
        <f t="shared" si="15"/>
        <v>4862.7992290964539</v>
      </c>
    </row>
    <row r="112" spans="8:16" ht="12.75" customHeight="1" x14ac:dyDescent="0.2">
      <c r="H112" s="52">
        <f t="shared" si="10"/>
        <v>7.833333333333333</v>
      </c>
      <c r="I112" s="37">
        <f t="shared" si="16"/>
        <v>94</v>
      </c>
      <c r="J112" s="38">
        <f t="shared" si="17"/>
        <v>45858</v>
      </c>
      <c r="K112" s="53">
        <f t="shared" si="11"/>
        <v>45889</v>
      </c>
      <c r="L112" s="39">
        <f t="shared" si="12"/>
        <v>200</v>
      </c>
      <c r="M112" s="40">
        <f t="shared" si="9"/>
        <v>4862.7992290964539</v>
      </c>
      <c r="N112" s="40">
        <f t="shared" si="13"/>
        <v>37.147341422807955</v>
      </c>
      <c r="O112" s="40">
        <f t="shared" si="14"/>
        <v>162.85265857719205</v>
      </c>
      <c r="P112" s="40">
        <f t="shared" si="15"/>
        <v>4699.9465705192615</v>
      </c>
    </row>
    <row r="113" spans="8:16" ht="12.75" customHeight="1" x14ac:dyDescent="0.2">
      <c r="H113" s="52">
        <f t="shared" si="10"/>
        <v>7.916666666666667</v>
      </c>
      <c r="I113" s="37">
        <f t="shared" si="16"/>
        <v>95</v>
      </c>
      <c r="J113" s="38">
        <f t="shared" si="17"/>
        <v>45889</v>
      </c>
      <c r="K113" s="53">
        <f t="shared" si="11"/>
        <v>45920</v>
      </c>
      <c r="L113" s="39">
        <f t="shared" si="12"/>
        <v>200</v>
      </c>
      <c r="M113" s="40">
        <f t="shared" si="9"/>
        <v>4699.9465705192615</v>
      </c>
      <c r="N113" s="40">
        <f t="shared" si="13"/>
        <v>35.903295961588491</v>
      </c>
      <c r="O113" s="40">
        <f t="shared" si="14"/>
        <v>164.0967040384115</v>
      </c>
      <c r="P113" s="40">
        <f t="shared" si="15"/>
        <v>4535.8498664808503</v>
      </c>
    </row>
    <row r="114" spans="8:16" ht="12.75" customHeight="1" x14ac:dyDescent="0.2">
      <c r="H114" s="52">
        <f t="shared" si="10"/>
        <v>8</v>
      </c>
      <c r="I114" s="37">
        <f t="shared" si="16"/>
        <v>96</v>
      </c>
      <c r="J114" s="38">
        <f t="shared" si="17"/>
        <v>45920</v>
      </c>
      <c r="K114" s="53">
        <f t="shared" si="11"/>
        <v>45950</v>
      </c>
      <c r="L114" s="39">
        <f t="shared" si="12"/>
        <v>200</v>
      </c>
      <c r="M114" s="40">
        <f t="shared" si="9"/>
        <v>4535.8498664808503</v>
      </c>
      <c r="N114" s="40">
        <f t="shared" si="13"/>
        <v>34.64974713012564</v>
      </c>
      <c r="O114" s="40">
        <f t="shared" si="14"/>
        <v>165.35025286987437</v>
      </c>
      <c r="P114" s="40">
        <f t="shared" si="15"/>
        <v>4370.4996136109758</v>
      </c>
    </row>
    <row r="115" spans="8:16" ht="12.75" customHeight="1" x14ac:dyDescent="0.2">
      <c r="H115" s="52">
        <f t="shared" si="10"/>
        <v>8.0833333333333339</v>
      </c>
      <c r="I115" s="37">
        <f t="shared" si="16"/>
        <v>97</v>
      </c>
      <c r="J115" s="38">
        <f t="shared" si="17"/>
        <v>45950</v>
      </c>
      <c r="K115" s="53">
        <f t="shared" si="11"/>
        <v>45981</v>
      </c>
      <c r="L115" s="39">
        <f t="shared" si="12"/>
        <v>200</v>
      </c>
      <c r="M115" s="40">
        <f t="shared" si="9"/>
        <v>4370.4996136109758</v>
      </c>
      <c r="N115" s="40">
        <f t="shared" si="13"/>
        <v>33.386622331356975</v>
      </c>
      <c r="O115" s="40">
        <f t="shared" si="14"/>
        <v>166.61337766864301</v>
      </c>
      <c r="P115" s="40">
        <f t="shared" si="15"/>
        <v>4203.8862359423329</v>
      </c>
    </row>
    <row r="116" spans="8:16" ht="12.75" customHeight="1" x14ac:dyDescent="0.2">
      <c r="H116" s="52">
        <f t="shared" si="10"/>
        <v>8.1666666666666661</v>
      </c>
      <c r="I116" s="37">
        <f t="shared" si="16"/>
        <v>98</v>
      </c>
      <c r="J116" s="38">
        <f t="shared" si="17"/>
        <v>45981</v>
      </c>
      <c r="K116" s="53">
        <f t="shared" si="11"/>
        <v>46011</v>
      </c>
      <c r="L116" s="39">
        <f t="shared" si="12"/>
        <v>200</v>
      </c>
      <c r="M116" s="40">
        <f t="shared" si="9"/>
        <v>4203.8862359423329</v>
      </c>
      <c r="N116" s="40">
        <f t="shared" si="13"/>
        <v>32.113848413644909</v>
      </c>
      <c r="O116" s="40">
        <f t="shared" si="14"/>
        <v>167.88615158635508</v>
      </c>
      <c r="P116" s="40">
        <f t="shared" si="15"/>
        <v>4036.0000843559778</v>
      </c>
    </row>
    <row r="117" spans="8:16" ht="12.75" customHeight="1" x14ac:dyDescent="0.2">
      <c r="H117" s="52">
        <f t="shared" si="10"/>
        <v>8.25</v>
      </c>
      <c r="I117" s="37">
        <f t="shared" si="16"/>
        <v>99</v>
      </c>
      <c r="J117" s="38">
        <f t="shared" si="17"/>
        <v>46011</v>
      </c>
      <c r="K117" s="53">
        <f t="shared" si="11"/>
        <v>46042</v>
      </c>
      <c r="L117" s="39">
        <f t="shared" si="12"/>
        <v>200</v>
      </c>
      <c r="M117" s="40">
        <f t="shared" si="9"/>
        <v>4036.0000843559778</v>
      </c>
      <c r="N117" s="40">
        <f t="shared" si="13"/>
        <v>30.831351666540169</v>
      </c>
      <c r="O117" s="40">
        <f t="shared" si="14"/>
        <v>169.16864833345983</v>
      </c>
      <c r="P117" s="40">
        <f t="shared" si="15"/>
        <v>3866.8314360225181</v>
      </c>
    </row>
    <row r="118" spans="8:16" ht="12.75" customHeight="1" x14ac:dyDescent="0.2">
      <c r="H118" s="52">
        <f t="shared" si="10"/>
        <v>8.3333333333333339</v>
      </c>
      <c r="I118" s="37">
        <f t="shared" si="16"/>
        <v>100</v>
      </c>
      <c r="J118" s="38">
        <f t="shared" si="17"/>
        <v>46042</v>
      </c>
      <c r="K118" s="53">
        <f t="shared" si="11"/>
        <v>46073</v>
      </c>
      <c r="L118" s="39">
        <f t="shared" si="12"/>
        <v>200</v>
      </c>
      <c r="M118" s="40">
        <f t="shared" si="9"/>
        <v>3866.8314360225181</v>
      </c>
      <c r="N118" s="40">
        <f t="shared" si="13"/>
        <v>29.539057816513051</v>
      </c>
      <c r="O118" s="40">
        <f t="shared" si="14"/>
        <v>170.46094218348696</v>
      </c>
      <c r="P118" s="40">
        <f t="shared" si="15"/>
        <v>3696.370493839031</v>
      </c>
    </row>
    <row r="119" spans="8:16" ht="12.75" customHeight="1" x14ac:dyDescent="0.2">
      <c r="H119" s="52">
        <f t="shared" si="10"/>
        <v>8.4166666666666661</v>
      </c>
      <c r="I119" s="37">
        <f t="shared" si="16"/>
        <v>101</v>
      </c>
      <c r="J119" s="38">
        <f t="shared" si="17"/>
        <v>46073</v>
      </c>
      <c r="K119" s="53">
        <f t="shared" si="11"/>
        <v>46101</v>
      </c>
      <c r="L119" s="39">
        <f t="shared" si="12"/>
        <v>200</v>
      </c>
      <c r="M119" s="40">
        <f t="shared" si="9"/>
        <v>3696.370493839031</v>
      </c>
      <c r="N119" s="40">
        <f t="shared" si="13"/>
        <v>28.236892022651954</v>
      </c>
      <c r="O119" s="40">
        <f t="shared" si="14"/>
        <v>171.76310797734806</v>
      </c>
      <c r="P119" s="40">
        <f t="shared" si="15"/>
        <v>3524.6073858616828</v>
      </c>
    </row>
    <row r="120" spans="8:16" ht="12.75" customHeight="1" x14ac:dyDescent="0.2">
      <c r="H120" s="52">
        <f t="shared" si="10"/>
        <v>8.5</v>
      </c>
      <c r="I120" s="37">
        <f t="shared" si="16"/>
        <v>102</v>
      </c>
      <c r="J120" s="38">
        <f t="shared" si="17"/>
        <v>46101</v>
      </c>
      <c r="K120" s="53">
        <f t="shared" si="11"/>
        <v>46132</v>
      </c>
      <c r="L120" s="39">
        <f t="shared" si="12"/>
        <v>200</v>
      </c>
      <c r="M120" s="40">
        <f t="shared" si="9"/>
        <v>3524.6073858616828</v>
      </c>
      <c r="N120" s="40">
        <f t="shared" si="13"/>
        <v>26.924778872329121</v>
      </c>
      <c r="O120" s="40">
        <f t="shared" si="14"/>
        <v>173.07522112767089</v>
      </c>
      <c r="P120" s="40">
        <f t="shared" si="15"/>
        <v>3351.532164734012</v>
      </c>
    </row>
    <row r="121" spans="8:16" ht="12.75" customHeight="1" x14ac:dyDescent="0.2">
      <c r="H121" s="52">
        <f t="shared" si="10"/>
        <v>8.5833333333333339</v>
      </c>
      <c r="I121" s="37">
        <f t="shared" si="16"/>
        <v>103</v>
      </c>
      <c r="J121" s="38">
        <f t="shared" si="17"/>
        <v>46132</v>
      </c>
      <c r="K121" s="53">
        <f t="shared" si="11"/>
        <v>46162</v>
      </c>
      <c r="L121" s="39">
        <f t="shared" si="12"/>
        <v>200</v>
      </c>
      <c r="M121" s="40">
        <f t="shared" si="9"/>
        <v>3351.532164734012</v>
      </c>
      <c r="N121" s="40">
        <f t="shared" si="13"/>
        <v>25.602642376833259</v>
      </c>
      <c r="O121" s="40">
        <f t="shared" si="14"/>
        <v>174.39735762316673</v>
      </c>
      <c r="P121" s="40">
        <f t="shared" si="15"/>
        <v>3177.134807110845</v>
      </c>
    </row>
    <row r="122" spans="8:16" ht="12.75" customHeight="1" x14ac:dyDescent="0.2">
      <c r="H122" s="52">
        <f t="shared" si="10"/>
        <v>8.6666666666666661</v>
      </c>
      <c r="I122" s="37">
        <f t="shared" si="16"/>
        <v>104</v>
      </c>
      <c r="J122" s="38">
        <f t="shared" si="17"/>
        <v>46162</v>
      </c>
      <c r="K122" s="53">
        <f t="shared" si="11"/>
        <v>46193</v>
      </c>
      <c r="L122" s="39">
        <f t="shared" si="12"/>
        <v>200</v>
      </c>
      <c r="M122" s="40">
        <f t="shared" si="9"/>
        <v>3177.134807110845</v>
      </c>
      <c r="N122" s="40">
        <f t="shared" si="13"/>
        <v>24.270405966968756</v>
      </c>
      <c r="O122" s="40">
        <f t="shared" si="14"/>
        <v>175.72959403303125</v>
      </c>
      <c r="P122" s="40">
        <f t="shared" si="15"/>
        <v>3001.4052130778136</v>
      </c>
    </row>
    <row r="123" spans="8:16" ht="12.75" customHeight="1" x14ac:dyDescent="0.2">
      <c r="H123" s="52">
        <f t="shared" si="10"/>
        <v>8.75</v>
      </c>
      <c r="I123" s="37">
        <f t="shared" si="16"/>
        <v>105</v>
      </c>
      <c r="J123" s="38">
        <f t="shared" si="17"/>
        <v>46193</v>
      </c>
      <c r="K123" s="53">
        <f t="shared" si="11"/>
        <v>46223</v>
      </c>
      <c r="L123" s="39">
        <f t="shared" si="12"/>
        <v>200</v>
      </c>
      <c r="M123" s="40">
        <f t="shared" si="9"/>
        <v>3001.4052130778136</v>
      </c>
      <c r="N123" s="40">
        <f t="shared" si="13"/>
        <v>22.927992488621353</v>
      </c>
      <c r="O123" s="40">
        <f t="shared" si="14"/>
        <v>177.07200751137864</v>
      </c>
      <c r="P123" s="40">
        <f t="shared" si="15"/>
        <v>2824.333205566435</v>
      </c>
    </row>
    <row r="124" spans="8:16" ht="12.75" customHeight="1" x14ac:dyDescent="0.2">
      <c r="H124" s="52">
        <f t="shared" si="10"/>
        <v>8.8333333333333339</v>
      </c>
      <c r="I124" s="37">
        <f t="shared" si="16"/>
        <v>106</v>
      </c>
      <c r="J124" s="38">
        <f t="shared" si="17"/>
        <v>46223</v>
      </c>
      <c r="K124" s="53">
        <f t="shared" si="11"/>
        <v>46254</v>
      </c>
      <c r="L124" s="39">
        <f t="shared" si="12"/>
        <v>200</v>
      </c>
      <c r="M124" s="40">
        <f t="shared" si="9"/>
        <v>2824.333205566435</v>
      </c>
      <c r="N124" s="40">
        <f t="shared" si="13"/>
        <v>21.575324198289859</v>
      </c>
      <c r="O124" s="40">
        <f t="shared" si="14"/>
        <v>178.42467580171015</v>
      </c>
      <c r="P124" s="40">
        <f t="shared" si="15"/>
        <v>2645.9085297647248</v>
      </c>
    </row>
    <row r="125" spans="8:16" ht="12.75" customHeight="1" x14ac:dyDescent="0.2">
      <c r="H125" s="52">
        <f t="shared" si="10"/>
        <v>8.9166666666666661</v>
      </c>
      <c r="I125" s="37">
        <f t="shared" si="16"/>
        <v>107</v>
      </c>
      <c r="J125" s="38">
        <f t="shared" si="17"/>
        <v>46254</v>
      </c>
      <c r="K125" s="53">
        <f t="shared" si="11"/>
        <v>46285</v>
      </c>
      <c r="L125" s="39">
        <f t="shared" si="12"/>
        <v>200</v>
      </c>
      <c r="M125" s="40">
        <f t="shared" si="9"/>
        <v>2645.9085297647248</v>
      </c>
      <c r="N125" s="40">
        <f t="shared" si="13"/>
        <v>20.212322758583809</v>
      </c>
      <c r="O125" s="40">
        <f t="shared" si="14"/>
        <v>179.78767724141619</v>
      </c>
      <c r="P125" s="40">
        <f t="shared" si="15"/>
        <v>2466.1208525233087</v>
      </c>
    </row>
    <row r="126" spans="8:16" ht="12.75" customHeight="1" x14ac:dyDescent="0.2">
      <c r="H126" s="52">
        <f t="shared" si="10"/>
        <v>9</v>
      </c>
      <c r="I126" s="37">
        <f t="shared" si="16"/>
        <v>108</v>
      </c>
      <c r="J126" s="38">
        <f t="shared" si="17"/>
        <v>46285</v>
      </c>
      <c r="K126" s="53">
        <f t="shared" si="11"/>
        <v>46315</v>
      </c>
      <c r="L126" s="39">
        <f t="shared" si="12"/>
        <v>200</v>
      </c>
      <c r="M126" s="40">
        <f t="shared" si="9"/>
        <v>2466.1208525233087</v>
      </c>
      <c r="N126" s="40">
        <f t="shared" si="13"/>
        <v>18.838909233686664</v>
      </c>
      <c r="O126" s="40">
        <f t="shared" si="14"/>
        <v>181.16109076631335</v>
      </c>
      <c r="P126" s="40">
        <f t="shared" si="15"/>
        <v>2284.9597617569952</v>
      </c>
    </row>
    <row r="127" spans="8:16" ht="12.75" customHeight="1" x14ac:dyDescent="0.2">
      <c r="H127" s="52">
        <f t="shared" si="10"/>
        <v>9.0833333333333339</v>
      </c>
      <c r="I127" s="37">
        <f t="shared" si="16"/>
        <v>109</v>
      </c>
      <c r="J127" s="38">
        <f t="shared" si="17"/>
        <v>46315</v>
      </c>
      <c r="K127" s="53">
        <f t="shared" si="11"/>
        <v>46346</v>
      </c>
      <c r="L127" s="39">
        <f t="shared" si="12"/>
        <v>200</v>
      </c>
      <c r="M127" s="40">
        <f t="shared" si="9"/>
        <v>2284.9597617569952</v>
      </c>
      <c r="N127" s="40">
        <f t="shared" si="13"/>
        <v>17.455004084784399</v>
      </c>
      <c r="O127" s="40">
        <f t="shared" si="14"/>
        <v>182.54499591521559</v>
      </c>
      <c r="P127" s="40">
        <f t="shared" si="15"/>
        <v>2102.4147658417796</v>
      </c>
    </row>
    <row r="128" spans="8:16" ht="12.75" customHeight="1" x14ac:dyDescent="0.2">
      <c r="H128" s="52">
        <f t="shared" si="10"/>
        <v>9.1666666666666661</v>
      </c>
      <c r="I128" s="37">
        <f t="shared" si="16"/>
        <v>110</v>
      </c>
      <c r="J128" s="38">
        <f t="shared" si="17"/>
        <v>46346</v>
      </c>
      <c r="K128" s="53">
        <f t="shared" si="11"/>
        <v>46376</v>
      </c>
      <c r="L128" s="39">
        <f t="shared" si="12"/>
        <v>200</v>
      </c>
      <c r="M128" s="40">
        <f t="shared" si="9"/>
        <v>2102.4147658417796</v>
      </c>
      <c r="N128" s="40">
        <f t="shared" si="13"/>
        <v>16.060527165459153</v>
      </c>
      <c r="O128" s="40">
        <f t="shared" si="14"/>
        <v>183.93947283454085</v>
      </c>
      <c r="P128" s="40">
        <f t="shared" si="15"/>
        <v>1918.4752930072389</v>
      </c>
    </row>
    <row r="129" spans="8:16" ht="12.75" customHeight="1" x14ac:dyDescent="0.2">
      <c r="H129" s="52">
        <f t="shared" si="10"/>
        <v>9.25</v>
      </c>
      <c r="I129" s="37">
        <f t="shared" si="16"/>
        <v>111</v>
      </c>
      <c r="J129" s="38">
        <f t="shared" si="17"/>
        <v>46376</v>
      </c>
      <c r="K129" s="53">
        <f t="shared" si="11"/>
        <v>46407</v>
      </c>
      <c r="L129" s="39">
        <f t="shared" si="12"/>
        <v>200</v>
      </c>
      <c r="M129" s="40">
        <f t="shared" si="9"/>
        <v>1918.4752930072389</v>
      </c>
      <c r="N129" s="40">
        <f t="shared" si="13"/>
        <v>14.655397717047688</v>
      </c>
      <c r="O129" s="40">
        <f t="shared" si="14"/>
        <v>185.34460228295231</v>
      </c>
      <c r="P129" s="40">
        <f t="shared" si="15"/>
        <v>1733.1306907242865</v>
      </c>
    </row>
    <row r="130" spans="8:16" ht="12.75" customHeight="1" x14ac:dyDescent="0.2">
      <c r="H130" s="52">
        <f t="shared" si="10"/>
        <v>9.3333333333333339</v>
      </c>
      <c r="I130" s="37">
        <f t="shared" si="16"/>
        <v>112</v>
      </c>
      <c r="J130" s="38">
        <f t="shared" si="17"/>
        <v>46407</v>
      </c>
      <c r="K130" s="53">
        <f t="shared" si="11"/>
        <v>46438</v>
      </c>
      <c r="L130" s="39">
        <f t="shared" si="12"/>
        <v>200</v>
      </c>
      <c r="M130" s="40">
        <f t="shared" si="9"/>
        <v>1733.1306907242865</v>
      </c>
      <c r="N130" s="40">
        <f t="shared" si="13"/>
        <v>13.23953436396439</v>
      </c>
      <c r="O130" s="40">
        <f t="shared" si="14"/>
        <v>186.7604656360356</v>
      </c>
      <c r="P130" s="40">
        <f t="shared" si="15"/>
        <v>1546.3702250882509</v>
      </c>
    </row>
    <row r="131" spans="8:16" ht="12.75" customHeight="1" x14ac:dyDescent="0.2">
      <c r="H131" s="52">
        <f t="shared" si="10"/>
        <v>9.4166666666666661</v>
      </c>
      <c r="I131" s="37">
        <f t="shared" si="16"/>
        <v>113</v>
      </c>
      <c r="J131" s="38">
        <f t="shared" si="17"/>
        <v>46438</v>
      </c>
      <c r="K131" s="53">
        <f t="shared" si="11"/>
        <v>46466</v>
      </c>
      <c r="L131" s="39">
        <f t="shared" si="12"/>
        <v>200</v>
      </c>
      <c r="M131" s="40">
        <f t="shared" si="9"/>
        <v>1546.3702250882509</v>
      </c>
      <c r="N131" s="40">
        <f t="shared" si="13"/>
        <v>11.812855108988552</v>
      </c>
      <c r="O131" s="40">
        <f t="shared" si="14"/>
        <v>188.18714489101146</v>
      </c>
      <c r="P131" s="40">
        <f t="shared" si="15"/>
        <v>1358.1830801972394</v>
      </c>
    </row>
    <row r="132" spans="8:16" ht="12.75" customHeight="1" x14ac:dyDescent="0.2">
      <c r="H132" s="52">
        <f t="shared" si="10"/>
        <v>9.5</v>
      </c>
      <c r="I132" s="37">
        <f t="shared" si="16"/>
        <v>114</v>
      </c>
      <c r="J132" s="38">
        <f t="shared" si="17"/>
        <v>46466</v>
      </c>
      <c r="K132" s="53">
        <f t="shared" si="11"/>
        <v>46497</v>
      </c>
      <c r="L132" s="39">
        <f t="shared" si="12"/>
        <v>200</v>
      </c>
      <c r="M132" s="40">
        <f t="shared" si="9"/>
        <v>1358.1830801972394</v>
      </c>
      <c r="N132" s="40">
        <f t="shared" si="13"/>
        <v>10.375277328515647</v>
      </c>
      <c r="O132" s="40">
        <f t="shared" si="14"/>
        <v>189.62472267148436</v>
      </c>
      <c r="P132" s="40">
        <f t="shared" si="15"/>
        <v>1168.5583575257551</v>
      </c>
    </row>
    <row r="133" spans="8:16" ht="12.75" customHeight="1" x14ac:dyDescent="0.2">
      <c r="H133" s="52">
        <f t="shared" si="10"/>
        <v>9.5833333333333339</v>
      </c>
      <c r="I133" s="37">
        <f t="shared" si="16"/>
        <v>115</v>
      </c>
      <c r="J133" s="38">
        <f t="shared" si="17"/>
        <v>46497</v>
      </c>
      <c r="K133" s="53">
        <f t="shared" si="11"/>
        <v>46527</v>
      </c>
      <c r="L133" s="39">
        <f t="shared" si="12"/>
        <v>200</v>
      </c>
      <c r="M133" s="40">
        <f t="shared" si="9"/>
        <v>1168.5583575257551</v>
      </c>
      <c r="N133" s="40">
        <f t="shared" si="13"/>
        <v>8.9267177677723311</v>
      </c>
      <c r="O133" s="40">
        <f t="shared" si="14"/>
        <v>191.07328223222765</v>
      </c>
      <c r="P133" s="40">
        <f t="shared" si="15"/>
        <v>977.48507529352742</v>
      </c>
    </row>
    <row r="134" spans="8:16" ht="12.75" customHeight="1" x14ac:dyDescent="0.2">
      <c r="H134" s="52">
        <f t="shared" si="10"/>
        <v>9.6666666666666661</v>
      </c>
      <c r="I134" s="37">
        <f t="shared" si="16"/>
        <v>116</v>
      </c>
      <c r="J134" s="38">
        <f t="shared" si="17"/>
        <v>46527</v>
      </c>
      <c r="K134" s="53">
        <f t="shared" si="11"/>
        <v>46558</v>
      </c>
      <c r="L134" s="39">
        <f t="shared" si="12"/>
        <v>200</v>
      </c>
      <c r="M134" s="40">
        <f t="shared" si="9"/>
        <v>977.48507529352742</v>
      </c>
      <c r="N134" s="40">
        <f t="shared" si="13"/>
        <v>7.4670925359948832</v>
      </c>
      <c r="O134" s="40">
        <f t="shared" si="14"/>
        <v>192.53290746400512</v>
      </c>
      <c r="P134" s="40">
        <f t="shared" si="15"/>
        <v>784.9521678295223</v>
      </c>
    </row>
    <row r="135" spans="8:16" ht="12.75" customHeight="1" x14ac:dyDescent="0.2">
      <c r="H135" s="52">
        <f t="shared" si="10"/>
        <v>9.75</v>
      </c>
      <c r="I135" s="37">
        <f t="shared" si="16"/>
        <v>117</v>
      </c>
      <c r="J135" s="38">
        <f t="shared" si="17"/>
        <v>46558</v>
      </c>
      <c r="K135" s="53">
        <f t="shared" si="11"/>
        <v>46588</v>
      </c>
      <c r="L135" s="39">
        <f t="shared" si="12"/>
        <v>200</v>
      </c>
      <c r="M135" s="40">
        <f t="shared" si="9"/>
        <v>784.9521678295223</v>
      </c>
      <c r="N135" s="40">
        <f t="shared" si="13"/>
        <v>5.9963171015708294</v>
      </c>
      <c r="O135" s="40">
        <f t="shared" si="14"/>
        <v>194.00368289842916</v>
      </c>
      <c r="P135" s="40">
        <f t="shared" si="15"/>
        <v>590.94848493109316</v>
      </c>
    </row>
    <row r="136" spans="8:16" ht="12.75" customHeight="1" x14ac:dyDescent="0.2">
      <c r="H136" s="52">
        <f t="shared" si="10"/>
        <v>9.8333333333333339</v>
      </c>
      <c r="I136" s="37">
        <f t="shared" si="16"/>
        <v>118</v>
      </c>
      <c r="J136" s="38">
        <f t="shared" si="17"/>
        <v>46588</v>
      </c>
      <c r="K136" s="53">
        <f t="shared" si="11"/>
        <v>46619</v>
      </c>
      <c r="L136" s="39">
        <f t="shared" si="12"/>
        <v>200</v>
      </c>
      <c r="M136" s="40">
        <f t="shared" si="9"/>
        <v>590.94848493109316</v>
      </c>
      <c r="N136" s="40">
        <f t="shared" si="13"/>
        <v>4.514306287143441</v>
      </c>
      <c r="O136" s="40">
        <f t="shared" si="14"/>
        <v>195.48569371285657</v>
      </c>
      <c r="P136" s="40">
        <f t="shared" si="15"/>
        <v>395.46279121823659</v>
      </c>
    </row>
    <row r="137" spans="8:16" ht="12.75" customHeight="1" x14ac:dyDescent="0.2">
      <c r="H137" s="52">
        <f t="shared" si="10"/>
        <v>9.9166666666666661</v>
      </c>
      <c r="I137" s="37">
        <f t="shared" si="16"/>
        <v>119</v>
      </c>
      <c r="J137" s="38">
        <f t="shared" si="17"/>
        <v>46619</v>
      </c>
      <c r="K137" s="53">
        <f t="shared" si="11"/>
        <v>46650</v>
      </c>
      <c r="L137" s="39">
        <f t="shared" si="12"/>
        <v>200</v>
      </c>
      <c r="M137" s="40">
        <f t="shared" si="9"/>
        <v>395.46279121823659</v>
      </c>
      <c r="N137" s="40">
        <f t="shared" si="13"/>
        <v>3.0209742646788325</v>
      </c>
      <c r="O137" s="40">
        <f t="shared" si="14"/>
        <v>196.97902573532116</v>
      </c>
      <c r="P137" s="40">
        <f t="shared" si="15"/>
        <v>198.48376548291543</v>
      </c>
    </row>
    <row r="138" spans="8:16" ht="12.75" customHeight="1" x14ac:dyDescent="0.2">
      <c r="H138" s="52">
        <f t="shared" si="10"/>
        <v>10</v>
      </c>
      <c r="I138" s="37">
        <f t="shared" si="16"/>
        <v>120</v>
      </c>
      <c r="J138" s="38">
        <f t="shared" si="17"/>
        <v>46650</v>
      </c>
      <c r="K138" s="53">
        <f t="shared" si="11"/>
        <v>0</v>
      </c>
      <c r="L138" s="39">
        <f t="shared" si="12"/>
        <v>200</v>
      </c>
      <c r="M138" s="40">
        <f t="shared" si="9"/>
        <v>198.48376548291543</v>
      </c>
      <c r="N138" s="40">
        <f t="shared" si="13"/>
        <v>1.5162345504953927</v>
      </c>
      <c r="O138" s="40">
        <f t="shared" si="14"/>
        <v>198.4837654495046</v>
      </c>
      <c r="P138" s="40">
        <f t="shared" si="15"/>
        <v>3.3410827882107696E-8</v>
      </c>
    </row>
    <row r="139" spans="8:16" ht="12.75" customHeight="1" x14ac:dyDescent="0.2">
      <c r="H139" s="52" t="e">
        <f t="shared" si="10"/>
        <v>#VALUE!</v>
      </c>
      <c r="I139" s="37" t="str">
        <f t="shared" si="16"/>
        <v/>
      </c>
      <c r="J139" s="38" t="str">
        <f t="shared" si="17"/>
        <v/>
      </c>
      <c r="K139" s="53">
        <f t="shared" si="11"/>
        <v>0</v>
      </c>
      <c r="L139" s="39" t="str">
        <f t="shared" si="12"/>
        <v/>
      </c>
      <c r="M139" s="40" t="str">
        <f t="shared" si="9"/>
        <v/>
      </c>
      <c r="N139" s="40" t="str">
        <f t="shared" si="13"/>
        <v/>
      </c>
      <c r="O139" s="40" t="str">
        <f t="shared" si="14"/>
        <v/>
      </c>
      <c r="P139" s="40" t="str">
        <f t="shared" si="15"/>
        <v/>
      </c>
    </row>
    <row r="140" spans="8:16" ht="12.75" customHeight="1" x14ac:dyDescent="0.2">
      <c r="H140" s="52" t="e">
        <f t="shared" si="10"/>
        <v>#VALUE!</v>
      </c>
      <c r="I140" s="37" t="str">
        <f t="shared" si="16"/>
        <v/>
      </c>
      <c r="J140" s="38" t="str">
        <f t="shared" si="17"/>
        <v/>
      </c>
      <c r="K140" s="53">
        <f t="shared" si="11"/>
        <v>0</v>
      </c>
      <c r="L140" s="39" t="str">
        <f t="shared" si="12"/>
        <v/>
      </c>
      <c r="M140" s="40" t="str">
        <f t="shared" si="9"/>
        <v/>
      </c>
      <c r="N140" s="40" t="str">
        <f t="shared" si="13"/>
        <v/>
      </c>
      <c r="O140" s="40" t="str">
        <f t="shared" si="14"/>
        <v/>
      </c>
      <c r="P140" s="40" t="str">
        <f t="shared" si="15"/>
        <v/>
      </c>
    </row>
    <row r="141" spans="8:16" ht="12.75" customHeight="1" x14ac:dyDescent="0.2">
      <c r="H141" s="52" t="e">
        <f t="shared" si="10"/>
        <v>#VALUE!</v>
      </c>
      <c r="I141" s="37" t="str">
        <f t="shared" si="16"/>
        <v/>
      </c>
      <c r="J141" s="38" t="str">
        <f t="shared" si="17"/>
        <v/>
      </c>
      <c r="K141" s="53">
        <f t="shared" si="11"/>
        <v>0</v>
      </c>
      <c r="L141" s="39" t="str">
        <f t="shared" si="12"/>
        <v/>
      </c>
      <c r="M141" s="40" t="str">
        <f t="shared" si="9"/>
        <v/>
      </c>
      <c r="N141" s="40" t="str">
        <f t="shared" si="13"/>
        <v/>
      </c>
      <c r="O141" s="40" t="str">
        <f t="shared" si="14"/>
        <v/>
      </c>
      <c r="P141" s="40" t="str">
        <f t="shared" si="15"/>
        <v/>
      </c>
    </row>
    <row r="142" spans="8:16" ht="12.75" customHeight="1" x14ac:dyDescent="0.2">
      <c r="H142" s="52" t="e">
        <f t="shared" si="10"/>
        <v>#VALUE!</v>
      </c>
      <c r="I142" s="37" t="str">
        <f t="shared" si="16"/>
        <v/>
      </c>
      <c r="J142" s="38" t="str">
        <f t="shared" si="17"/>
        <v/>
      </c>
      <c r="K142" s="53">
        <f t="shared" si="11"/>
        <v>0</v>
      </c>
      <c r="L142" s="39" t="str">
        <f t="shared" si="12"/>
        <v/>
      </c>
      <c r="M142" s="40" t="str">
        <f t="shared" si="9"/>
        <v/>
      </c>
      <c r="N142" s="40" t="str">
        <f t="shared" si="13"/>
        <v/>
      </c>
      <c r="O142" s="40" t="str">
        <f t="shared" si="14"/>
        <v/>
      </c>
      <c r="P142" s="40" t="str">
        <f t="shared" si="15"/>
        <v/>
      </c>
    </row>
    <row r="143" spans="8:16" ht="12.75" customHeight="1" x14ac:dyDescent="0.2">
      <c r="H143" s="52" t="e">
        <f t="shared" si="10"/>
        <v>#VALUE!</v>
      </c>
      <c r="I143" s="37" t="str">
        <f t="shared" si="16"/>
        <v/>
      </c>
      <c r="J143" s="38" t="str">
        <f t="shared" si="17"/>
        <v/>
      </c>
      <c r="K143" s="53">
        <f t="shared" si="11"/>
        <v>0</v>
      </c>
      <c r="L143" s="39" t="str">
        <f t="shared" si="12"/>
        <v/>
      </c>
      <c r="M143" s="40" t="str">
        <f t="shared" ref="M143:M206" si="18">IF(I143&lt;&gt;"",P142,"")</f>
        <v/>
      </c>
      <c r="N143" s="40" t="str">
        <f t="shared" si="13"/>
        <v/>
      </c>
      <c r="O143" s="40" t="str">
        <f t="shared" si="14"/>
        <v/>
      </c>
      <c r="P143" s="40" t="str">
        <f t="shared" si="15"/>
        <v/>
      </c>
    </row>
    <row r="144" spans="8:16" ht="12.75" customHeight="1" x14ac:dyDescent="0.2">
      <c r="H144" s="52" t="e">
        <f t="shared" si="10"/>
        <v>#VALUE!</v>
      </c>
      <c r="I144" s="37" t="str">
        <f t="shared" si="16"/>
        <v/>
      </c>
      <c r="J144" s="38" t="str">
        <f t="shared" si="17"/>
        <v/>
      </c>
      <c r="K144" s="53">
        <f t="shared" si="11"/>
        <v>0</v>
      </c>
      <c r="L144" s="39" t="str">
        <f t="shared" si="12"/>
        <v/>
      </c>
      <c r="M144" s="40" t="str">
        <f t="shared" si="18"/>
        <v/>
      </c>
      <c r="N144" s="40" t="str">
        <f t="shared" si="13"/>
        <v/>
      </c>
      <c r="O144" s="40" t="str">
        <f t="shared" si="14"/>
        <v/>
      </c>
      <c r="P144" s="40" t="str">
        <f t="shared" si="15"/>
        <v/>
      </c>
    </row>
    <row r="145" spans="8:16" ht="12.75" customHeight="1" x14ac:dyDescent="0.2">
      <c r="H145" s="52" t="e">
        <f t="shared" si="10"/>
        <v>#VALUE!</v>
      </c>
      <c r="I145" s="37" t="str">
        <f t="shared" si="16"/>
        <v/>
      </c>
      <c r="J145" s="38" t="str">
        <f t="shared" si="17"/>
        <v/>
      </c>
      <c r="K145" s="53">
        <f t="shared" si="11"/>
        <v>0</v>
      </c>
      <c r="L145" s="39" t="str">
        <f t="shared" si="12"/>
        <v/>
      </c>
      <c r="M145" s="40" t="str">
        <f t="shared" si="18"/>
        <v/>
      </c>
      <c r="N145" s="40" t="str">
        <f t="shared" si="13"/>
        <v/>
      </c>
      <c r="O145" s="40" t="str">
        <f t="shared" si="14"/>
        <v/>
      </c>
      <c r="P145" s="40" t="str">
        <f t="shared" si="15"/>
        <v/>
      </c>
    </row>
    <row r="146" spans="8:16" ht="12.75" customHeight="1" x14ac:dyDescent="0.2">
      <c r="H146" s="52" t="e">
        <f t="shared" si="10"/>
        <v>#VALUE!</v>
      </c>
      <c r="I146" s="37" t="str">
        <f t="shared" si="16"/>
        <v/>
      </c>
      <c r="J146" s="38" t="str">
        <f t="shared" si="17"/>
        <v/>
      </c>
      <c r="K146" s="53">
        <f t="shared" si="11"/>
        <v>0</v>
      </c>
      <c r="L146" s="39" t="str">
        <f t="shared" si="12"/>
        <v/>
      </c>
      <c r="M146" s="40" t="str">
        <f t="shared" si="18"/>
        <v/>
      </c>
      <c r="N146" s="40" t="str">
        <f t="shared" si="13"/>
        <v/>
      </c>
      <c r="O146" s="40" t="str">
        <f t="shared" si="14"/>
        <v/>
      </c>
      <c r="P146" s="40" t="str">
        <f t="shared" si="15"/>
        <v/>
      </c>
    </row>
    <row r="147" spans="8:16" ht="12.75" customHeight="1" x14ac:dyDescent="0.2">
      <c r="H147" s="52" t="e">
        <f t="shared" ref="H147:H210" si="19">I147/12</f>
        <v>#VALUE!</v>
      </c>
      <c r="I147" s="37" t="str">
        <f t="shared" si="16"/>
        <v/>
      </c>
      <c r="J147" s="38" t="str">
        <f t="shared" si="17"/>
        <v/>
      </c>
      <c r="K147" s="53">
        <f t="shared" si="11"/>
        <v>0</v>
      </c>
      <c r="L147" s="39" t="str">
        <f t="shared" si="12"/>
        <v/>
      </c>
      <c r="M147" s="40" t="str">
        <f t="shared" si="18"/>
        <v/>
      </c>
      <c r="N147" s="40" t="str">
        <f t="shared" si="13"/>
        <v/>
      </c>
      <c r="O147" s="40" t="str">
        <f t="shared" si="14"/>
        <v/>
      </c>
      <c r="P147" s="40" t="str">
        <f t="shared" si="15"/>
        <v/>
      </c>
    </row>
    <row r="148" spans="8:16" ht="12.75" customHeight="1" x14ac:dyDescent="0.2">
      <c r="H148" s="52" t="e">
        <f t="shared" si="19"/>
        <v>#VALUE!</v>
      </c>
      <c r="I148" s="37" t="str">
        <f t="shared" si="16"/>
        <v/>
      </c>
      <c r="J148" s="38" t="str">
        <f t="shared" si="17"/>
        <v/>
      </c>
      <c r="K148" s="53">
        <f t="shared" ref="K148:K211" si="20">IF(J149="",0,J149)</f>
        <v>0</v>
      </c>
      <c r="L148" s="39" t="str">
        <f t="shared" ref="L148:L211" si="21">IF(J148="","",$L$15)</f>
        <v/>
      </c>
      <c r="M148" s="40" t="str">
        <f t="shared" si="18"/>
        <v/>
      </c>
      <c r="N148" s="40" t="str">
        <f t="shared" ref="N148:N211" si="22">IF(I148&lt;&gt;"",$N$15*M148,"")</f>
        <v/>
      </c>
      <c r="O148" s="40" t="str">
        <f t="shared" ref="O148:O211" si="23">IF(I148&lt;&gt;"",L148-N148,"")</f>
        <v/>
      </c>
      <c r="P148" s="40" t="str">
        <f t="shared" ref="P148:P211" si="24">IF(I148&lt;&gt;"",M148-O148,"")</f>
        <v/>
      </c>
    </row>
    <row r="149" spans="8:16" ht="12.75" customHeight="1" x14ac:dyDescent="0.2">
      <c r="H149" s="52" t="e">
        <f t="shared" si="19"/>
        <v>#VALUE!</v>
      </c>
      <c r="I149" s="37" t="str">
        <f t="shared" ref="I149:I212" si="25">IF(I148&gt;=$I$15,"",I148+1)</f>
        <v/>
      </c>
      <c r="J149" s="38" t="str">
        <f t="shared" ref="J149:J212" si="26">IF(I149="","",EDATE($J$19,I148))</f>
        <v/>
      </c>
      <c r="K149" s="53">
        <f t="shared" si="20"/>
        <v>0</v>
      </c>
      <c r="L149" s="39" t="str">
        <f t="shared" si="21"/>
        <v/>
      </c>
      <c r="M149" s="40" t="str">
        <f t="shared" si="18"/>
        <v/>
      </c>
      <c r="N149" s="40" t="str">
        <f t="shared" si="22"/>
        <v/>
      </c>
      <c r="O149" s="40" t="str">
        <f t="shared" si="23"/>
        <v/>
      </c>
      <c r="P149" s="40" t="str">
        <f t="shared" si="24"/>
        <v/>
      </c>
    </row>
    <row r="150" spans="8:16" ht="12.75" customHeight="1" x14ac:dyDescent="0.2">
      <c r="H150" s="52" t="e">
        <f t="shared" si="19"/>
        <v>#VALUE!</v>
      </c>
      <c r="I150" s="37" t="str">
        <f t="shared" si="25"/>
        <v/>
      </c>
      <c r="J150" s="38" t="str">
        <f t="shared" si="26"/>
        <v/>
      </c>
      <c r="K150" s="53">
        <f t="shared" si="20"/>
        <v>0</v>
      </c>
      <c r="L150" s="39" t="str">
        <f t="shared" si="21"/>
        <v/>
      </c>
      <c r="M150" s="40" t="str">
        <f t="shared" si="18"/>
        <v/>
      </c>
      <c r="N150" s="40" t="str">
        <f t="shared" si="22"/>
        <v/>
      </c>
      <c r="O150" s="40" t="str">
        <f t="shared" si="23"/>
        <v/>
      </c>
      <c r="P150" s="40" t="str">
        <f t="shared" si="24"/>
        <v/>
      </c>
    </row>
    <row r="151" spans="8:16" ht="12.75" customHeight="1" x14ac:dyDescent="0.2">
      <c r="H151" s="52" t="e">
        <f t="shared" si="19"/>
        <v>#VALUE!</v>
      </c>
      <c r="I151" s="37" t="str">
        <f t="shared" si="25"/>
        <v/>
      </c>
      <c r="J151" s="38" t="str">
        <f t="shared" si="26"/>
        <v/>
      </c>
      <c r="K151" s="53">
        <f t="shared" si="20"/>
        <v>0</v>
      </c>
      <c r="L151" s="39" t="str">
        <f t="shared" si="21"/>
        <v/>
      </c>
      <c r="M151" s="40" t="str">
        <f t="shared" si="18"/>
        <v/>
      </c>
      <c r="N151" s="40" t="str">
        <f t="shared" si="22"/>
        <v/>
      </c>
      <c r="O151" s="40" t="str">
        <f t="shared" si="23"/>
        <v/>
      </c>
      <c r="P151" s="40" t="str">
        <f t="shared" si="24"/>
        <v/>
      </c>
    </row>
    <row r="152" spans="8:16" ht="12.75" customHeight="1" x14ac:dyDescent="0.2">
      <c r="H152" s="52" t="e">
        <f t="shared" si="19"/>
        <v>#VALUE!</v>
      </c>
      <c r="I152" s="37" t="str">
        <f t="shared" si="25"/>
        <v/>
      </c>
      <c r="J152" s="38" t="str">
        <f t="shared" si="26"/>
        <v/>
      </c>
      <c r="K152" s="53">
        <f t="shared" si="20"/>
        <v>0</v>
      </c>
      <c r="L152" s="39" t="str">
        <f t="shared" si="21"/>
        <v/>
      </c>
      <c r="M152" s="40" t="str">
        <f t="shared" si="18"/>
        <v/>
      </c>
      <c r="N152" s="40" t="str">
        <f t="shared" si="22"/>
        <v/>
      </c>
      <c r="O152" s="40" t="str">
        <f t="shared" si="23"/>
        <v/>
      </c>
      <c r="P152" s="40" t="str">
        <f t="shared" si="24"/>
        <v/>
      </c>
    </row>
    <row r="153" spans="8:16" ht="12.75" customHeight="1" x14ac:dyDescent="0.2">
      <c r="H153" s="52" t="e">
        <f t="shared" si="19"/>
        <v>#VALUE!</v>
      </c>
      <c r="I153" s="37" t="str">
        <f t="shared" si="25"/>
        <v/>
      </c>
      <c r="J153" s="38" t="str">
        <f t="shared" si="26"/>
        <v/>
      </c>
      <c r="K153" s="53">
        <f t="shared" si="20"/>
        <v>0</v>
      </c>
      <c r="L153" s="39" t="str">
        <f t="shared" si="21"/>
        <v/>
      </c>
      <c r="M153" s="40" t="str">
        <f t="shared" si="18"/>
        <v/>
      </c>
      <c r="N153" s="40" t="str">
        <f t="shared" si="22"/>
        <v/>
      </c>
      <c r="O153" s="40" t="str">
        <f t="shared" si="23"/>
        <v/>
      </c>
      <c r="P153" s="40" t="str">
        <f t="shared" si="24"/>
        <v/>
      </c>
    </row>
    <row r="154" spans="8:16" ht="12.75" customHeight="1" x14ac:dyDescent="0.2">
      <c r="H154" s="52" t="e">
        <f t="shared" si="19"/>
        <v>#VALUE!</v>
      </c>
      <c r="I154" s="37" t="str">
        <f t="shared" si="25"/>
        <v/>
      </c>
      <c r="J154" s="38" t="str">
        <f t="shared" si="26"/>
        <v/>
      </c>
      <c r="K154" s="53">
        <f t="shared" si="20"/>
        <v>0</v>
      </c>
      <c r="L154" s="39" t="str">
        <f t="shared" si="21"/>
        <v/>
      </c>
      <c r="M154" s="40" t="str">
        <f t="shared" si="18"/>
        <v/>
      </c>
      <c r="N154" s="40" t="str">
        <f t="shared" si="22"/>
        <v/>
      </c>
      <c r="O154" s="40" t="str">
        <f t="shared" si="23"/>
        <v/>
      </c>
      <c r="P154" s="40" t="str">
        <f t="shared" si="24"/>
        <v/>
      </c>
    </row>
    <row r="155" spans="8:16" ht="12.75" customHeight="1" x14ac:dyDescent="0.2">
      <c r="H155" s="52" t="e">
        <f t="shared" si="19"/>
        <v>#VALUE!</v>
      </c>
      <c r="I155" s="37" t="str">
        <f t="shared" si="25"/>
        <v/>
      </c>
      <c r="J155" s="38" t="str">
        <f t="shared" si="26"/>
        <v/>
      </c>
      <c r="K155" s="53">
        <f t="shared" si="20"/>
        <v>0</v>
      </c>
      <c r="L155" s="39" t="str">
        <f t="shared" si="21"/>
        <v/>
      </c>
      <c r="M155" s="40" t="str">
        <f t="shared" si="18"/>
        <v/>
      </c>
      <c r="N155" s="40" t="str">
        <f t="shared" si="22"/>
        <v/>
      </c>
      <c r="O155" s="40" t="str">
        <f t="shared" si="23"/>
        <v/>
      </c>
      <c r="P155" s="40" t="str">
        <f t="shared" si="24"/>
        <v/>
      </c>
    </row>
    <row r="156" spans="8:16" ht="12.75" customHeight="1" x14ac:dyDescent="0.2">
      <c r="H156" s="52" t="e">
        <f t="shared" si="19"/>
        <v>#VALUE!</v>
      </c>
      <c r="I156" s="37" t="str">
        <f t="shared" si="25"/>
        <v/>
      </c>
      <c r="J156" s="38" t="str">
        <f t="shared" si="26"/>
        <v/>
      </c>
      <c r="K156" s="53">
        <f t="shared" si="20"/>
        <v>0</v>
      </c>
      <c r="L156" s="39" t="str">
        <f t="shared" si="21"/>
        <v/>
      </c>
      <c r="M156" s="40" t="str">
        <f t="shared" si="18"/>
        <v/>
      </c>
      <c r="N156" s="40" t="str">
        <f t="shared" si="22"/>
        <v/>
      </c>
      <c r="O156" s="40" t="str">
        <f t="shared" si="23"/>
        <v/>
      </c>
      <c r="P156" s="40" t="str">
        <f t="shared" si="24"/>
        <v/>
      </c>
    </row>
    <row r="157" spans="8:16" ht="12.75" customHeight="1" x14ac:dyDescent="0.2">
      <c r="H157" s="52" t="e">
        <f t="shared" si="19"/>
        <v>#VALUE!</v>
      </c>
      <c r="I157" s="37" t="str">
        <f t="shared" si="25"/>
        <v/>
      </c>
      <c r="J157" s="38" t="str">
        <f t="shared" si="26"/>
        <v/>
      </c>
      <c r="K157" s="53">
        <f t="shared" si="20"/>
        <v>0</v>
      </c>
      <c r="L157" s="39" t="str">
        <f t="shared" si="21"/>
        <v/>
      </c>
      <c r="M157" s="40" t="str">
        <f t="shared" si="18"/>
        <v/>
      </c>
      <c r="N157" s="40" t="str">
        <f t="shared" si="22"/>
        <v/>
      </c>
      <c r="O157" s="40" t="str">
        <f t="shared" si="23"/>
        <v/>
      </c>
      <c r="P157" s="40" t="str">
        <f t="shared" si="24"/>
        <v/>
      </c>
    </row>
    <row r="158" spans="8:16" ht="12.75" customHeight="1" x14ac:dyDescent="0.2">
      <c r="H158" s="52" t="e">
        <f t="shared" si="19"/>
        <v>#VALUE!</v>
      </c>
      <c r="I158" s="37" t="str">
        <f t="shared" si="25"/>
        <v/>
      </c>
      <c r="J158" s="38" t="str">
        <f t="shared" si="26"/>
        <v/>
      </c>
      <c r="K158" s="53">
        <f t="shared" si="20"/>
        <v>0</v>
      </c>
      <c r="L158" s="39" t="str">
        <f t="shared" si="21"/>
        <v/>
      </c>
      <c r="M158" s="40" t="str">
        <f t="shared" si="18"/>
        <v/>
      </c>
      <c r="N158" s="40" t="str">
        <f t="shared" si="22"/>
        <v/>
      </c>
      <c r="O158" s="40" t="str">
        <f t="shared" si="23"/>
        <v/>
      </c>
      <c r="P158" s="40" t="str">
        <f t="shared" si="24"/>
        <v/>
      </c>
    </row>
    <row r="159" spans="8:16" ht="12.75" customHeight="1" x14ac:dyDescent="0.2">
      <c r="H159" s="52" t="e">
        <f t="shared" si="19"/>
        <v>#VALUE!</v>
      </c>
      <c r="I159" s="37" t="str">
        <f t="shared" si="25"/>
        <v/>
      </c>
      <c r="J159" s="38" t="str">
        <f t="shared" si="26"/>
        <v/>
      </c>
      <c r="K159" s="53">
        <f t="shared" si="20"/>
        <v>0</v>
      </c>
      <c r="L159" s="39" t="str">
        <f t="shared" si="21"/>
        <v/>
      </c>
      <c r="M159" s="40" t="str">
        <f t="shared" si="18"/>
        <v/>
      </c>
      <c r="N159" s="40" t="str">
        <f t="shared" si="22"/>
        <v/>
      </c>
      <c r="O159" s="40" t="str">
        <f t="shared" si="23"/>
        <v/>
      </c>
      <c r="P159" s="40" t="str">
        <f t="shared" si="24"/>
        <v/>
      </c>
    </row>
    <row r="160" spans="8:16" ht="12.75" customHeight="1" x14ac:dyDescent="0.2">
      <c r="H160" s="52" t="e">
        <f t="shared" si="19"/>
        <v>#VALUE!</v>
      </c>
      <c r="I160" s="37" t="str">
        <f t="shared" si="25"/>
        <v/>
      </c>
      <c r="J160" s="38" t="str">
        <f t="shared" si="26"/>
        <v/>
      </c>
      <c r="K160" s="53">
        <f t="shared" si="20"/>
        <v>0</v>
      </c>
      <c r="L160" s="39" t="str">
        <f t="shared" si="21"/>
        <v/>
      </c>
      <c r="M160" s="40" t="str">
        <f t="shared" si="18"/>
        <v/>
      </c>
      <c r="N160" s="40" t="str">
        <f t="shared" si="22"/>
        <v/>
      </c>
      <c r="O160" s="40" t="str">
        <f t="shared" si="23"/>
        <v/>
      </c>
      <c r="P160" s="40" t="str">
        <f t="shared" si="24"/>
        <v/>
      </c>
    </row>
    <row r="161" spans="8:16" ht="12.75" customHeight="1" x14ac:dyDescent="0.2">
      <c r="H161" s="52" t="e">
        <f t="shared" si="19"/>
        <v>#VALUE!</v>
      </c>
      <c r="I161" s="37" t="str">
        <f t="shared" si="25"/>
        <v/>
      </c>
      <c r="J161" s="38" t="str">
        <f t="shared" si="26"/>
        <v/>
      </c>
      <c r="K161" s="53">
        <f t="shared" si="20"/>
        <v>0</v>
      </c>
      <c r="L161" s="39" t="str">
        <f t="shared" si="21"/>
        <v/>
      </c>
      <c r="M161" s="40" t="str">
        <f t="shared" si="18"/>
        <v/>
      </c>
      <c r="N161" s="40" t="str">
        <f t="shared" si="22"/>
        <v/>
      </c>
      <c r="O161" s="40" t="str">
        <f t="shared" si="23"/>
        <v/>
      </c>
      <c r="P161" s="40" t="str">
        <f t="shared" si="24"/>
        <v/>
      </c>
    </row>
    <row r="162" spans="8:16" ht="12.75" customHeight="1" x14ac:dyDescent="0.2">
      <c r="H162" s="52" t="e">
        <f t="shared" si="19"/>
        <v>#VALUE!</v>
      </c>
      <c r="I162" s="37" t="str">
        <f t="shared" si="25"/>
        <v/>
      </c>
      <c r="J162" s="38" t="str">
        <f t="shared" si="26"/>
        <v/>
      </c>
      <c r="K162" s="53">
        <f t="shared" si="20"/>
        <v>0</v>
      </c>
      <c r="L162" s="39" t="str">
        <f t="shared" si="21"/>
        <v/>
      </c>
      <c r="M162" s="40" t="str">
        <f t="shared" si="18"/>
        <v/>
      </c>
      <c r="N162" s="40" t="str">
        <f t="shared" si="22"/>
        <v/>
      </c>
      <c r="O162" s="40" t="str">
        <f t="shared" si="23"/>
        <v/>
      </c>
      <c r="P162" s="40" t="str">
        <f t="shared" si="24"/>
        <v/>
      </c>
    </row>
    <row r="163" spans="8:16" ht="12.75" customHeight="1" x14ac:dyDescent="0.2">
      <c r="H163" s="52" t="e">
        <f t="shared" si="19"/>
        <v>#VALUE!</v>
      </c>
      <c r="I163" s="37" t="str">
        <f t="shared" si="25"/>
        <v/>
      </c>
      <c r="J163" s="38" t="str">
        <f t="shared" si="26"/>
        <v/>
      </c>
      <c r="K163" s="53">
        <f t="shared" si="20"/>
        <v>0</v>
      </c>
      <c r="L163" s="39" t="str">
        <f t="shared" si="21"/>
        <v/>
      </c>
      <c r="M163" s="40" t="str">
        <f t="shared" si="18"/>
        <v/>
      </c>
      <c r="N163" s="40" t="str">
        <f t="shared" si="22"/>
        <v/>
      </c>
      <c r="O163" s="40" t="str">
        <f t="shared" si="23"/>
        <v/>
      </c>
      <c r="P163" s="40" t="str">
        <f t="shared" si="24"/>
        <v/>
      </c>
    </row>
    <row r="164" spans="8:16" ht="12.75" customHeight="1" x14ac:dyDescent="0.2">
      <c r="H164" s="52" t="e">
        <f t="shared" si="19"/>
        <v>#VALUE!</v>
      </c>
      <c r="I164" s="37" t="str">
        <f t="shared" si="25"/>
        <v/>
      </c>
      <c r="J164" s="38" t="str">
        <f t="shared" si="26"/>
        <v/>
      </c>
      <c r="K164" s="53">
        <f t="shared" si="20"/>
        <v>0</v>
      </c>
      <c r="L164" s="39" t="str">
        <f t="shared" si="21"/>
        <v/>
      </c>
      <c r="M164" s="40" t="str">
        <f t="shared" si="18"/>
        <v/>
      </c>
      <c r="N164" s="40" t="str">
        <f t="shared" si="22"/>
        <v/>
      </c>
      <c r="O164" s="40" t="str">
        <f t="shared" si="23"/>
        <v/>
      </c>
      <c r="P164" s="40" t="str">
        <f t="shared" si="24"/>
        <v/>
      </c>
    </row>
    <row r="165" spans="8:16" ht="12.75" customHeight="1" x14ac:dyDescent="0.2">
      <c r="H165" s="52" t="e">
        <f t="shared" si="19"/>
        <v>#VALUE!</v>
      </c>
      <c r="I165" s="37" t="str">
        <f t="shared" si="25"/>
        <v/>
      </c>
      <c r="J165" s="38" t="str">
        <f t="shared" si="26"/>
        <v/>
      </c>
      <c r="K165" s="53">
        <f t="shared" si="20"/>
        <v>0</v>
      </c>
      <c r="L165" s="39" t="str">
        <f t="shared" si="21"/>
        <v/>
      </c>
      <c r="M165" s="40" t="str">
        <f t="shared" si="18"/>
        <v/>
      </c>
      <c r="N165" s="40" t="str">
        <f t="shared" si="22"/>
        <v/>
      </c>
      <c r="O165" s="40" t="str">
        <f t="shared" si="23"/>
        <v/>
      </c>
      <c r="P165" s="40" t="str">
        <f t="shared" si="24"/>
        <v/>
      </c>
    </row>
    <row r="166" spans="8:16" ht="12.75" customHeight="1" x14ac:dyDescent="0.2">
      <c r="H166" s="52" t="e">
        <f t="shared" si="19"/>
        <v>#VALUE!</v>
      </c>
      <c r="I166" s="37" t="str">
        <f t="shared" si="25"/>
        <v/>
      </c>
      <c r="J166" s="38" t="str">
        <f t="shared" si="26"/>
        <v/>
      </c>
      <c r="K166" s="53">
        <f t="shared" si="20"/>
        <v>0</v>
      </c>
      <c r="L166" s="39" t="str">
        <f t="shared" si="21"/>
        <v/>
      </c>
      <c r="M166" s="40" t="str">
        <f t="shared" si="18"/>
        <v/>
      </c>
      <c r="N166" s="40" t="str">
        <f t="shared" si="22"/>
        <v/>
      </c>
      <c r="O166" s="40" t="str">
        <f t="shared" si="23"/>
        <v/>
      </c>
      <c r="P166" s="40" t="str">
        <f t="shared" si="24"/>
        <v/>
      </c>
    </row>
    <row r="167" spans="8:16" ht="12.75" customHeight="1" x14ac:dyDescent="0.2">
      <c r="H167" s="52" t="e">
        <f t="shared" si="19"/>
        <v>#VALUE!</v>
      </c>
      <c r="I167" s="37" t="str">
        <f t="shared" si="25"/>
        <v/>
      </c>
      <c r="J167" s="38" t="str">
        <f t="shared" si="26"/>
        <v/>
      </c>
      <c r="K167" s="53">
        <f t="shared" si="20"/>
        <v>0</v>
      </c>
      <c r="L167" s="39" t="str">
        <f t="shared" si="21"/>
        <v/>
      </c>
      <c r="M167" s="40" t="str">
        <f t="shared" si="18"/>
        <v/>
      </c>
      <c r="N167" s="40" t="str">
        <f t="shared" si="22"/>
        <v/>
      </c>
      <c r="O167" s="40" t="str">
        <f t="shared" si="23"/>
        <v/>
      </c>
      <c r="P167" s="40" t="str">
        <f t="shared" si="24"/>
        <v/>
      </c>
    </row>
    <row r="168" spans="8:16" ht="12.75" customHeight="1" x14ac:dyDescent="0.2">
      <c r="H168" s="52" t="e">
        <f t="shared" si="19"/>
        <v>#VALUE!</v>
      </c>
      <c r="I168" s="37" t="str">
        <f t="shared" si="25"/>
        <v/>
      </c>
      <c r="J168" s="38" t="str">
        <f t="shared" si="26"/>
        <v/>
      </c>
      <c r="K168" s="53">
        <f t="shared" si="20"/>
        <v>0</v>
      </c>
      <c r="L168" s="39" t="str">
        <f t="shared" si="21"/>
        <v/>
      </c>
      <c r="M168" s="40" t="str">
        <f t="shared" si="18"/>
        <v/>
      </c>
      <c r="N168" s="40" t="str">
        <f t="shared" si="22"/>
        <v/>
      </c>
      <c r="O168" s="40" t="str">
        <f t="shared" si="23"/>
        <v/>
      </c>
      <c r="P168" s="40" t="str">
        <f t="shared" si="24"/>
        <v/>
      </c>
    </row>
    <row r="169" spans="8:16" ht="12.75" customHeight="1" x14ac:dyDescent="0.2">
      <c r="H169" s="52" t="e">
        <f t="shared" si="19"/>
        <v>#VALUE!</v>
      </c>
      <c r="I169" s="37" t="str">
        <f t="shared" si="25"/>
        <v/>
      </c>
      <c r="J169" s="38" t="str">
        <f t="shared" si="26"/>
        <v/>
      </c>
      <c r="K169" s="53">
        <f t="shared" si="20"/>
        <v>0</v>
      </c>
      <c r="L169" s="39" t="str">
        <f t="shared" si="21"/>
        <v/>
      </c>
      <c r="M169" s="40" t="str">
        <f t="shared" si="18"/>
        <v/>
      </c>
      <c r="N169" s="40" t="str">
        <f t="shared" si="22"/>
        <v/>
      </c>
      <c r="O169" s="40" t="str">
        <f t="shared" si="23"/>
        <v/>
      </c>
      <c r="P169" s="40" t="str">
        <f t="shared" si="24"/>
        <v/>
      </c>
    </row>
    <row r="170" spans="8:16" ht="12.75" customHeight="1" x14ac:dyDescent="0.2">
      <c r="H170" s="52" t="e">
        <f t="shared" si="19"/>
        <v>#VALUE!</v>
      </c>
      <c r="I170" s="37" t="str">
        <f t="shared" si="25"/>
        <v/>
      </c>
      <c r="J170" s="38" t="str">
        <f t="shared" si="26"/>
        <v/>
      </c>
      <c r="K170" s="53">
        <f t="shared" si="20"/>
        <v>0</v>
      </c>
      <c r="L170" s="39" t="str">
        <f t="shared" si="21"/>
        <v/>
      </c>
      <c r="M170" s="40" t="str">
        <f t="shared" si="18"/>
        <v/>
      </c>
      <c r="N170" s="40" t="str">
        <f t="shared" si="22"/>
        <v/>
      </c>
      <c r="O170" s="40" t="str">
        <f t="shared" si="23"/>
        <v/>
      </c>
      <c r="P170" s="40" t="str">
        <f t="shared" si="24"/>
        <v/>
      </c>
    </row>
    <row r="171" spans="8:16" ht="12.75" customHeight="1" x14ac:dyDescent="0.2">
      <c r="H171" s="52" t="e">
        <f t="shared" si="19"/>
        <v>#VALUE!</v>
      </c>
      <c r="I171" s="37" t="str">
        <f t="shared" si="25"/>
        <v/>
      </c>
      <c r="J171" s="38" t="str">
        <f t="shared" si="26"/>
        <v/>
      </c>
      <c r="K171" s="53">
        <f t="shared" si="20"/>
        <v>0</v>
      </c>
      <c r="L171" s="39" t="str">
        <f t="shared" si="21"/>
        <v/>
      </c>
      <c r="M171" s="40" t="str">
        <f t="shared" si="18"/>
        <v/>
      </c>
      <c r="N171" s="40" t="str">
        <f t="shared" si="22"/>
        <v/>
      </c>
      <c r="O171" s="40" t="str">
        <f t="shared" si="23"/>
        <v/>
      </c>
      <c r="P171" s="40" t="str">
        <f t="shared" si="24"/>
        <v/>
      </c>
    </row>
    <row r="172" spans="8:16" ht="12.75" customHeight="1" x14ac:dyDescent="0.2">
      <c r="H172" s="52" t="e">
        <f t="shared" si="19"/>
        <v>#VALUE!</v>
      </c>
      <c r="I172" s="37" t="str">
        <f t="shared" si="25"/>
        <v/>
      </c>
      <c r="J172" s="38" t="str">
        <f t="shared" si="26"/>
        <v/>
      </c>
      <c r="K172" s="53">
        <f t="shared" si="20"/>
        <v>0</v>
      </c>
      <c r="L172" s="39" t="str">
        <f t="shared" si="21"/>
        <v/>
      </c>
      <c r="M172" s="40" t="str">
        <f t="shared" si="18"/>
        <v/>
      </c>
      <c r="N172" s="40" t="str">
        <f t="shared" si="22"/>
        <v/>
      </c>
      <c r="O172" s="40" t="str">
        <f t="shared" si="23"/>
        <v/>
      </c>
      <c r="P172" s="40" t="str">
        <f t="shared" si="24"/>
        <v/>
      </c>
    </row>
    <row r="173" spans="8:16" ht="12.75" customHeight="1" x14ac:dyDescent="0.2">
      <c r="H173" s="52" t="e">
        <f t="shared" si="19"/>
        <v>#VALUE!</v>
      </c>
      <c r="I173" s="37" t="str">
        <f t="shared" si="25"/>
        <v/>
      </c>
      <c r="J173" s="38" t="str">
        <f t="shared" si="26"/>
        <v/>
      </c>
      <c r="K173" s="53">
        <f t="shared" si="20"/>
        <v>0</v>
      </c>
      <c r="L173" s="39" t="str">
        <f t="shared" si="21"/>
        <v/>
      </c>
      <c r="M173" s="40" t="str">
        <f t="shared" si="18"/>
        <v/>
      </c>
      <c r="N173" s="40" t="str">
        <f t="shared" si="22"/>
        <v/>
      </c>
      <c r="O173" s="40" t="str">
        <f t="shared" si="23"/>
        <v/>
      </c>
      <c r="P173" s="40" t="str">
        <f t="shared" si="24"/>
        <v/>
      </c>
    </row>
    <row r="174" spans="8:16" ht="12.75" customHeight="1" x14ac:dyDescent="0.2">
      <c r="H174" s="52" t="e">
        <f t="shared" si="19"/>
        <v>#VALUE!</v>
      </c>
      <c r="I174" s="37" t="str">
        <f t="shared" si="25"/>
        <v/>
      </c>
      <c r="J174" s="38" t="str">
        <f t="shared" si="26"/>
        <v/>
      </c>
      <c r="K174" s="53">
        <f t="shared" si="20"/>
        <v>0</v>
      </c>
      <c r="L174" s="39" t="str">
        <f t="shared" si="21"/>
        <v/>
      </c>
      <c r="M174" s="40" t="str">
        <f t="shared" si="18"/>
        <v/>
      </c>
      <c r="N174" s="40" t="str">
        <f t="shared" si="22"/>
        <v/>
      </c>
      <c r="O174" s="40" t="str">
        <f t="shared" si="23"/>
        <v/>
      </c>
      <c r="P174" s="40" t="str">
        <f t="shared" si="24"/>
        <v/>
      </c>
    </row>
    <row r="175" spans="8:16" ht="12.75" customHeight="1" x14ac:dyDescent="0.2">
      <c r="H175" s="52" t="e">
        <f t="shared" si="19"/>
        <v>#VALUE!</v>
      </c>
      <c r="I175" s="37" t="str">
        <f t="shared" si="25"/>
        <v/>
      </c>
      <c r="J175" s="38" t="str">
        <f t="shared" si="26"/>
        <v/>
      </c>
      <c r="K175" s="53">
        <f t="shared" si="20"/>
        <v>0</v>
      </c>
      <c r="L175" s="39" t="str">
        <f t="shared" si="21"/>
        <v/>
      </c>
      <c r="M175" s="40" t="str">
        <f t="shared" si="18"/>
        <v/>
      </c>
      <c r="N175" s="40" t="str">
        <f t="shared" si="22"/>
        <v/>
      </c>
      <c r="O175" s="40" t="str">
        <f t="shared" si="23"/>
        <v/>
      </c>
      <c r="P175" s="40" t="str">
        <f t="shared" si="24"/>
        <v/>
      </c>
    </row>
    <row r="176" spans="8:16" ht="12.75" customHeight="1" x14ac:dyDescent="0.2">
      <c r="H176" s="52" t="e">
        <f t="shared" si="19"/>
        <v>#VALUE!</v>
      </c>
      <c r="I176" s="37" t="str">
        <f t="shared" si="25"/>
        <v/>
      </c>
      <c r="J176" s="38" t="str">
        <f t="shared" si="26"/>
        <v/>
      </c>
      <c r="K176" s="53">
        <f t="shared" si="20"/>
        <v>0</v>
      </c>
      <c r="L176" s="39" t="str">
        <f t="shared" si="21"/>
        <v/>
      </c>
      <c r="M176" s="40" t="str">
        <f t="shared" si="18"/>
        <v/>
      </c>
      <c r="N176" s="40" t="str">
        <f t="shared" si="22"/>
        <v/>
      </c>
      <c r="O176" s="40" t="str">
        <f t="shared" si="23"/>
        <v/>
      </c>
      <c r="P176" s="40" t="str">
        <f t="shared" si="24"/>
        <v/>
      </c>
    </row>
    <row r="177" spans="8:16" ht="12.75" customHeight="1" x14ac:dyDescent="0.2">
      <c r="H177" s="52" t="e">
        <f t="shared" si="19"/>
        <v>#VALUE!</v>
      </c>
      <c r="I177" s="37" t="str">
        <f t="shared" si="25"/>
        <v/>
      </c>
      <c r="J177" s="38" t="str">
        <f t="shared" si="26"/>
        <v/>
      </c>
      <c r="K177" s="53">
        <f t="shared" si="20"/>
        <v>0</v>
      </c>
      <c r="L177" s="39" t="str">
        <f t="shared" si="21"/>
        <v/>
      </c>
      <c r="M177" s="40" t="str">
        <f t="shared" si="18"/>
        <v/>
      </c>
      <c r="N177" s="40" t="str">
        <f t="shared" si="22"/>
        <v/>
      </c>
      <c r="O177" s="40" t="str">
        <f t="shared" si="23"/>
        <v/>
      </c>
      <c r="P177" s="40" t="str">
        <f t="shared" si="24"/>
        <v/>
      </c>
    </row>
    <row r="178" spans="8:16" ht="12.75" customHeight="1" x14ac:dyDescent="0.2">
      <c r="H178" s="52" t="e">
        <f t="shared" si="19"/>
        <v>#VALUE!</v>
      </c>
      <c r="I178" s="37" t="str">
        <f t="shared" si="25"/>
        <v/>
      </c>
      <c r="J178" s="38" t="str">
        <f t="shared" si="26"/>
        <v/>
      </c>
      <c r="K178" s="53">
        <f t="shared" si="20"/>
        <v>0</v>
      </c>
      <c r="L178" s="39" t="str">
        <f t="shared" si="21"/>
        <v/>
      </c>
      <c r="M178" s="40" t="str">
        <f t="shared" si="18"/>
        <v/>
      </c>
      <c r="N178" s="40" t="str">
        <f t="shared" si="22"/>
        <v/>
      </c>
      <c r="O178" s="40" t="str">
        <f t="shared" si="23"/>
        <v/>
      </c>
      <c r="P178" s="40" t="str">
        <f t="shared" si="24"/>
        <v/>
      </c>
    </row>
    <row r="179" spans="8:16" ht="12.75" customHeight="1" x14ac:dyDescent="0.2">
      <c r="H179" s="52" t="e">
        <f t="shared" si="19"/>
        <v>#VALUE!</v>
      </c>
      <c r="I179" s="37" t="str">
        <f t="shared" si="25"/>
        <v/>
      </c>
      <c r="J179" s="38" t="str">
        <f t="shared" si="26"/>
        <v/>
      </c>
      <c r="K179" s="53">
        <f t="shared" si="20"/>
        <v>0</v>
      </c>
      <c r="L179" s="39" t="str">
        <f t="shared" si="21"/>
        <v/>
      </c>
      <c r="M179" s="40" t="str">
        <f t="shared" si="18"/>
        <v/>
      </c>
      <c r="N179" s="40" t="str">
        <f t="shared" si="22"/>
        <v/>
      </c>
      <c r="O179" s="40" t="str">
        <f t="shared" si="23"/>
        <v/>
      </c>
      <c r="P179" s="40" t="str">
        <f t="shared" si="24"/>
        <v/>
      </c>
    </row>
    <row r="180" spans="8:16" ht="12.75" customHeight="1" x14ac:dyDescent="0.2">
      <c r="H180" s="52" t="e">
        <f t="shared" si="19"/>
        <v>#VALUE!</v>
      </c>
      <c r="I180" s="37" t="str">
        <f t="shared" si="25"/>
        <v/>
      </c>
      <c r="J180" s="38" t="str">
        <f t="shared" si="26"/>
        <v/>
      </c>
      <c r="K180" s="53">
        <f t="shared" si="20"/>
        <v>0</v>
      </c>
      <c r="L180" s="39" t="str">
        <f t="shared" si="21"/>
        <v/>
      </c>
      <c r="M180" s="40" t="str">
        <f t="shared" si="18"/>
        <v/>
      </c>
      <c r="N180" s="40" t="str">
        <f t="shared" si="22"/>
        <v/>
      </c>
      <c r="O180" s="40" t="str">
        <f t="shared" si="23"/>
        <v/>
      </c>
      <c r="P180" s="40" t="str">
        <f t="shared" si="24"/>
        <v/>
      </c>
    </row>
    <row r="181" spans="8:16" ht="12.75" customHeight="1" x14ac:dyDescent="0.2">
      <c r="H181" s="52" t="e">
        <f t="shared" si="19"/>
        <v>#VALUE!</v>
      </c>
      <c r="I181" s="37" t="str">
        <f t="shared" si="25"/>
        <v/>
      </c>
      <c r="J181" s="38" t="str">
        <f t="shared" si="26"/>
        <v/>
      </c>
      <c r="K181" s="53">
        <f t="shared" si="20"/>
        <v>0</v>
      </c>
      <c r="L181" s="39" t="str">
        <f t="shared" si="21"/>
        <v/>
      </c>
      <c r="M181" s="40" t="str">
        <f t="shared" si="18"/>
        <v/>
      </c>
      <c r="N181" s="40" t="str">
        <f t="shared" si="22"/>
        <v/>
      </c>
      <c r="O181" s="40" t="str">
        <f t="shared" si="23"/>
        <v/>
      </c>
      <c r="P181" s="40" t="str">
        <f t="shared" si="24"/>
        <v/>
      </c>
    </row>
    <row r="182" spans="8:16" ht="12.75" customHeight="1" x14ac:dyDescent="0.2">
      <c r="H182" s="52" t="e">
        <f t="shared" si="19"/>
        <v>#VALUE!</v>
      </c>
      <c r="I182" s="37" t="str">
        <f t="shared" si="25"/>
        <v/>
      </c>
      <c r="J182" s="38" t="str">
        <f t="shared" si="26"/>
        <v/>
      </c>
      <c r="K182" s="53">
        <f t="shared" si="20"/>
        <v>0</v>
      </c>
      <c r="L182" s="39" t="str">
        <f t="shared" si="21"/>
        <v/>
      </c>
      <c r="M182" s="40" t="str">
        <f t="shared" si="18"/>
        <v/>
      </c>
      <c r="N182" s="40" t="str">
        <f t="shared" si="22"/>
        <v/>
      </c>
      <c r="O182" s="40" t="str">
        <f t="shared" si="23"/>
        <v/>
      </c>
      <c r="P182" s="40" t="str">
        <f t="shared" si="24"/>
        <v/>
      </c>
    </row>
    <row r="183" spans="8:16" ht="12.75" customHeight="1" x14ac:dyDescent="0.2">
      <c r="H183" s="52" t="e">
        <f t="shared" si="19"/>
        <v>#VALUE!</v>
      </c>
      <c r="I183" s="37" t="str">
        <f t="shared" si="25"/>
        <v/>
      </c>
      <c r="J183" s="38" t="str">
        <f t="shared" si="26"/>
        <v/>
      </c>
      <c r="K183" s="53">
        <f t="shared" si="20"/>
        <v>0</v>
      </c>
      <c r="L183" s="39" t="str">
        <f t="shared" si="21"/>
        <v/>
      </c>
      <c r="M183" s="40" t="str">
        <f t="shared" si="18"/>
        <v/>
      </c>
      <c r="N183" s="40" t="str">
        <f t="shared" si="22"/>
        <v/>
      </c>
      <c r="O183" s="40" t="str">
        <f t="shared" si="23"/>
        <v/>
      </c>
      <c r="P183" s="40" t="str">
        <f t="shared" si="24"/>
        <v/>
      </c>
    </row>
    <row r="184" spans="8:16" ht="12.75" customHeight="1" x14ac:dyDescent="0.2">
      <c r="H184" s="52" t="e">
        <f t="shared" si="19"/>
        <v>#VALUE!</v>
      </c>
      <c r="I184" s="37" t="str">
        <f t="shared" si="25"/>
        <v/>
      </c>
      <c r="J184" s="38" t="str">
        <f t="shared" si="26"/>
        <v/>
      </c>
      <c r="K184" s="53">
        <f t="shared" si="20"/>
        <v>0</v>
      </c>
      <c r="L184" s="39" t="str">
        <f t="shared" si="21"/>
        <v/>
      </c>
      <c r="M184" s="40" t="str">
        <f t="shared" si="18"/>
        <v/>
      </c>
      <c r="N184" s="40" t="str">
        <f t="shared" si="22"/>
        <v/>
      </c>
      <c r="O184" s="40" t="str">
        <f t="shared" si="23"/>
        <v/>
      </c>
      <c r="P184" s="40" t="str">
        <f t="shared" si="24"/>
        <v/>
      </c>
    </row>
    <row r="185" spans="8:16" ht="12.75" customHeight="1" x14ac:dyDescent="0.2">
      <c r="H185" s="52" t="e">
        <f t="shared" si="19"/>
        <v>#VALUE!</v>
      </c>
      <c r="I185" s="37" t="str">
        <f t="shared" si="25"/>
        <v/>
      </c>
      <c r="J185" s="38" t="str">
        <f t="shared" si="26"/>
        <v/>
      </c>
      <c r="K185" s="53">
        <f t="shared" si="20"/>
        <v>0</v>
      </c>
      <c r="L185" s="39" t="str">
        <f t="shared" si="21"/>
        <v/>
      </c>
      <c r="M185" s="40" t="str">
        <f t="shared" si="18"/>
        <v/>
      </c>
      <c r="N185" s="40" t="str">
        <f t="shared" si="22"/>
        <v/>
      </c>
      <c r="O185" s="40" t="str">
        <f t="shared" si="23"/>
        <v/>
      </c>
      <c r="P185" s="40" t="str">
        <f t="shared" si="24"/>
        <v/>
      </c>
    </row>
    <row r="186" spans="8:16" ht="12.75" customHeight="1" x14ac:dyDescent="0.2">
      <c r="H186" s="52" t="e">
        <f t="shared" si="19"/>
        <v>#VALUE!</v>
      </c>
      <c r="I186" s="37" t="str">
        <f t="shared" si="25"/>
        <v/>
      </c>
      <c r="J186" s="38" t="str">
        <f t="shared" si="26"/>
        <v/>
      </c>
      <c r="K186" s="53">
        <f t="shared" si="20"/>
        <v>0</v>
      </c>
      <c r="L186" s="39" t="str">
        <f t="shared" si="21"/>
        <v/>
      </c>
      <c r="M186" s="40" t="str">
        <f t="shared" si="18"/>
        <v/>
      </c>
      <c r="N186" s="40" t="str">
        <f t="shared" si="22"/>
        <v/>
      </c>
      <c r="O186" s="40" t="str">
        <f t="shared" si="23"/>
        <v/>
      </c>
      <c r="P186" s="40" t="str">
        <f t="shared" si="24"/>
        <v/>
      </c>
    </row>
    <row r="187" spans="8:16" ht="12.75" customHeight="1" x14ac:dyDescent="0.2">
      <c r="H187" s="52" t="e">
        <f t="shared" si="19"/>
        <v>#VALUE!</v>
      </c>
      <c r="I187" s="37" t="str">
        <f t="shared" si="25"/>
        <v/>
      </c>
      <c r="J187" s="38" t="str">
        <f t="shared" si="26"/>
        <v/>
      </c>
      <c r="K187" s="53">
        <f t="shared" si="20"/>
        <v>0</v>
      </c>
      <c r="L187" s="39" t="str">
        <f t="shared" si="21"/>
        <v/>
      </c>
      <c r="M187" s="40" t="str">
        <f t="shared" si="18"/>
        <v/>
      </c>
      <c r="N187" s="40" t="str">
        <f t="shared" si="22"/>
        <v/>
      </c>
      <c r="O187" s="40" t="str">
        <f t="shared" si="23"/>
        <v/>
      </c>
      <c r="P187" s="40" t="str">
        <f t="shared" si="24"/>
        <v/>
      </c>
    </row>
    <row r="188" spans="8:16" ht="12.75" customHeight="1" x14ac:dyDescent="0.2">
      <c r="H188" s="52" t="e">
        <f t="shared" si="19"/>
        <v>#VALUE!</v>
      </c>
      <c r="I188" s="37" t="str">
        <f t="shared" si="25"/>
        <v/>
      </c>
      <c r="J188" s="38" t="str">
        <f t="shared" si="26"/>
        <v/>
      </c>
      <c r="K188" s="53">
        <f t="shared" si="20"/>
        <v>0</v>
      </c>
      <c r="L188" s="39" t="str">
        <f t="shared" si="21"/>
        <v/>
      </c>
      <c r="M188" s="40" t="str">
        <f t="shared" si="18"/>
        <v/>
      </c>
      <c r="N188" s="40" t="str">
        <f t="shared" si="22"/>
        <v/>
      </c>
      <c r="O188" s="40" t="str">
        <f t="shared" si="23"/>
        <v/>
      </c>
      <c r="P188" s="40" t="str">
        <f t="shared" si="24"/>
        <v/>
      </c>
    </row>
    <row r="189" spans="8:16" ht="12.75" customHeight="1" x14ac:dyDescent="0.2">
      <c r="H189" s="52" t="e">
        <f t="shared" si="19"/>
        <v>#VALUE!</v>
      </c>
      <c r="I189" s="37" t="str">
        <f t="shared" si="25"/>
        <v/>
      </c>
      <c r="J189" s="38" t="str">
        <f t="shared" si="26"/>
        <v/>
      </c>
      <c r="K189" s="53">
        <f t="shared" si="20"/>
        <v>0</v>
      </c>
      <c r="L189" s="39" t="str">
        <f t="shared" si="21"/>
        <v/>
      </c>
      <c r="M189" s="40" t="str">
        <f t="shared" si="18"/>
        <v/>
      </c>
      <c r="N189" s="40" t="str">
        <f t="shared" si="22"/>
        <v/>
      </c>
      <c r="O189" s="40" t="str">
        <f t="shared" si="23"/>
        <v/>
      </c>
      <c r="P189" s="40" t="str">
        <f t="shared" si="24"/>
        <v/>
      </c>
    </row>
    <row r="190" spans="8:16" ht="12.75" customHeight="1" x14ac:dyDescent="0.2">
      <c r="H190" s="52" t="e">
        <f t="shared" si="19"/>
        <v>#VALUE!</v>
      </c>
      <c r="I190" s="37" t="str">
        <f t="shared" si="25"/>
        <v/>
      </c>
      <c r="J190" s="38" t="str">
        <f t="shared" si="26"/>
        <v/>
      </c>
      <c r="K190" s="53">
        <f t="shared" si="20"/>
        <v>0</v>
      </c>
      <c r="L190" s="39" t="str">
        <f t="shared" si="21"/>
        <v/>
      </c>
      <c r="M190" s="40" t="str">
        <f t="shared" si="18"/>
        <v/>
      </c>
      <c r="N190" s="40" t="str">
        <f t="shared" si="22"/>
        <v/>
      </c>
      <c r="O190" s="40" t="str">
        <f t="shared" si="23"/>
        <v/>
      </c>
      <c r="P190" s="40" t="str">
        <f t="shared" si="24"/>
        <v/>
      </c>
    </row>
    <row r="191" spans="8:16" ht="12.75" customHeight="1" x14ac:dyDescent="0.2">
      <c r="H191" s="52" t="e">
        <f t="shared" si="19"/>
        <v>#VALUE!</v>
      </c>
      <c r="I191" s="37" t="str">
        <f t="shared" si="25"/>
        <v/>
      </c>
      <c r="J191" s="38" t="str">
        <f t="shared" si="26"/>
        <v/>
      </c>
      <c r="K191" s="53">
        <f t="shared" si="20"/>
        <v>0</v>
      </c>
      <c r="L191" s="39" t="str">
        <f t="shared" si="21"/>
        <v/>
      </c>
      <c r="M191" s="40" t="str">
        <f t="shared" si="18"/>
        <v/>
      </c>
      <c r="N191" s="40" t="str">
        <f t="shared" si="22"/>
        <v/>
      </c>
      <c r="O191" s="40" t="str">
        <f t="shared" si="23"/>
        <v/>
      </c>
      <c r="P191" s="40" t="str">
        <f t="shared" si="24"/>
        <v/>
      </c>
    </row>
    <row r="192" spans="8:16" ht="12.75" customHeight="1" x14ac:dyDescent="0.2">
      <c r="H192" s="52" t="e">
        <f t="shared" si="19"/>
        <v>#VALUE!</v>
      </c>
      <c r="I192" s="37" t="str">
        <f t="shared" si="25"/>
        <v/>
      </c>
      <c r="J192" s="38" t="str">
        <f t="shared" si="26"/>
        <v/>
      </c>
      <c r="K192" s="53">
        <f t="shared" si="20"/>
        <v>0</v>
      </c>
      <c r="L192" s="39" t="str">
        <f t="shared" si="21"/>
        <v/>
      </c>
      <c r="M192" s="40" t="str">
        <f t="shared" si="18"/>
        <v/>
      </c>
      <c r="N192" s="40" t="str">
        <f t="shared" si="22"/>
        <v/>
      </c>
      <c r="O192" s="40" t="str">
        <f t="shared" si="23"/>
        <v/>
      </c>
      <c r="P192" s="40" t="str">
        <f t="shared" si="24"/>
        <v/>
      </c>
    </row>
    <row r="193" spans="8:16" ht="12.75" customHeight="1" x14ac:dyDescent="0.2">
      <c r="H193" s="52" t="e">
        <f t="shared" si="19"/>
        <v>#VALUE!</v>
      </c>
      <c r="I193" s="37" t="str">
        <f t="shared" si="25"/>
        <v/>
      </c>
      <c r="J193" s="38" t="str">
        <f t="shared" si="26"/>
        <v/>
      </c>
      <c r="K193" s="53">
        <f t="shared" si="20"/>
        <v>0</v>
      </c>
      <c r="L193" s="39" t="str">
        <f t="shared" si="21"/>
        <v/>
      </c>
      <c r="M193" s="40" t="str">
        <f t="shared" si="18"/>
        <v/>
      </c>
      <c r="N193" s="40" t="str">
        <f t="shared" si="22"/>
        <v/>
      </c>
      <c r="O193" s="40" t="str">
        <f t="shared" si="23"/>
        <v/>
      </c>
      <c r="P193" s="40" t="str">
        <f t="shared" si="24"/>
        <v/>
      </c>
    </row>
    <row r="194" spans="8:16" ht="12.75" customHeight="1" x14ac:dyDescent="0.2">
      <c r="H194" s="52" t="e">
        <f t="shared" si="19"/>
        <v>#VALUE!</v>
      </c>
      <c r="I194" s="37" t="str">
        <f t="shared" si="25"/>
        <v/>
      </c>
      <c r="J194" s="38" t="str">
        <f t="shared" si="26"/>
        <v/>
      </c>
      <c r="K194" s="53">
        <f t="shared" si="20"/>
        <v>0</v>
      </c>
      <c r="L194" s="39" t="str">
        <f t="shared" si="21"/>
        <v/>
      </c>
      <c r="M194" s="40" t="str">
        <f t="shared" si="18"/>
        <v/>
      </c>
      <c r="N194" s="40" t="str">
        <f t="shared" si="22"/>
        <v/>
      </c>
      <c r="O194" s="40" t="str">
        <f t="shared" si="23"/>
        <v/>
      </c>
      <c r="P194" s="40" t="str">
        <f t="shared" si="24"/>
        <v/>
      </c>
    </row>
    <row r="195" spans="8:16" ht="12.75" customHeight="1" x14ac:dyDescent="0.2">
      <c r="H195" s="52" t="e">
        <f t="shared" si="19"/>
        <v>#VALUE!</v>
      </c>
      <c r="I195" s="37" t="str">
        <f t="shared" si="25"/>
        <v/>
      </c>
      <c r="J195" s="38" t="str">
        <f t="shared" si="26"/>
        <v/>
      </c>
      <c r="K195" s="53">
        <f t="shared" si="20"/>
        <v>0</v>
      </c>
      <c r="L195" s="39" t="str">
        <f t="shared" si="21"/>
        <v/>
      </c>
      <c r="M195" s="40" t="str">
        <f t="shared" si="18"/>
        <v/>
      </c>
      <c r="N195" s="40" t="str">
        <f t="shared" si="22"/>
        <v/>
      </c>
      <c r="O195" s="40" t="str">
        <f t="shared" si="23"/>
        <v/>
      </c>
      <c r="P195" s="40" t="str">
        <f t="shared" si="24"/>
        <v/>
      </c>
    </row>
    <row r="196" spans="8:16" ht="12.75" customHeight="1" x14ac:dyDescent="0.2">
      <c r="H196" s="52" t="e">
        <f t="shared" si="19"/>
        <v>#VALUE!</v>
      </c>
      <c r="I196" s="37" t="str">
        <f t="shared" si="25"/>
        <v/>
      </c>
      <c r="J196" s="38" t="str">
        <f t="shared" si="26"/>
        <v/>
      </c>
      <c r="K196" s="53">
        <f t="shared" si="20"/>
        <v>0</v>
      </c>
      <c r="L196" s="39" t="str">
        <f t="shared" si="21"/>
        <v/>
      </c>
      <c r="M196" s="40" t="str">
        <f t="shared" si="18"/>
        <v/>
      </c>
      <c r="N196" s="40" t="str">
        <f t="shared" si="22"/>
        <v/>
      </c>
      <c r="O196" s="40" t="str">
        <f t="shared" si="23"/>
        <v/>
      </c>
      <c r="P196" s="40" t="str">
        <f t="shared" si="24"/>
        <v/>
      </c>
    </row>
    <row r="197" spans="8:16" ht="12.75" customHeight="1" x14ac:dyDescent="0.2">
      <c r="H197" s="52" t="e">
        <f t="shared" si="19"/>
        <v>#VALUE!</v>
      </c>
      <c r="I197" s="37" t="str">
        <f t="shared" si="25"/>
        <v/>
      </c>
      <c r="J197" s="38" t="str">
        <f t="shared" si="26"/>
        <v/>
      </c>
      <c r="K197" s="53">
        <f t="shared" si="20"/>
        <v>0</v>
      </c>
      <c r="L197" s="39" t="str">
        <f t="shared" si="21"/>
        <v/>
      </c>
      <c r="M197" s="40" t="str">
        <f t="shared" si="18"/>
        <v/>
      </c>
      <c r="N197" s="40" t="str">
        <f t="shared" si="22"/>
        <v/>
      </c>
      <c r="O197" s="40" t="str">
        <f t="shared" si="23"/>
        <v/>
      </c>
      <c r="P197" s="40" t="str">
        <f t="shared" si="24"/>
        <v/>
      </c>
    </row>
    <row r="198" spans="8:16" ht="12.75" customHeight="1" x14ac:dyDescent="0.2">
      <c r="H198" s="52" t="e">
        <f t="shared" si="19"/>
        <v>#VALUE!</v>
      </c>
      <c r="I198" s="37" t="str">
        <f t="shared" si="25"/>
        <v/>
      </c>
      <c r="J198" s="38" t="str">
        <f t="shared" si="26"/>
        <v/>
      </c>
      <c r="K198" s="53">
        <f t="shared" si="20"/>
        <v>0</v>
      </c>
      <c r="L198" s="39" t="str">
        <f t="shared" si="21"/>
        <v/>
      </c>
      <c r="M198" s="40" t="str">
        <f t="shared" si="18"/>
        <v/>
      </c>
      <c r="N198" s="40" t="str">
        <f t="shared" si="22"/>
        <v/>
      </c>
      <c r="O198" s="40" t="str">
        <f t="shared" si="23"/>
        <v/>
      </c>
      <c r="P198" s="40" t="str">
        <f t="shared" si="24"/>
        <v/>
      </c>
    </row>
    <row r="199" spans="8:16" ht="12.75" customHeight="1" x14ac:dyDescent="0.2">
      <c r="H199" s="52" t="e">
        <f t="shared" si="19"/>
        <v>#VALUE!</v>
      </c>
      <c r="I199" s="37" t="str">
        <f t="shared" si="25"/>
        <v/>
      </c>
      <c r="J199" s="38" t="str">
        <f t="shared" si="26"/>
        <v/>
      </c>
      <c r="K199" s="53">
        <f t="shared" si="20"/>
        <v>0</v>
      </c>
      <c r="L199" s="39" t="str">
        <f t="shared" si="21"/>
        <v/>
      </c>
      <c r="M199" s="40" t="str">
        <f t="shared" si="18"/>
        <v/>
      </c>
      <c r="N199" s="40" t="str">
        <f t="shared" si="22"/>
        <v/>
      </c>
      <c r="O199" s="40" t="str">
        <f t="shared" si="23"/>
        <v/>
      </c>
      <c r="P199" s="40" t="str">
        <f t="shared" si="24"/>
        <v/>
      </c>
    </row>
    <row r="200" spans="8:16" ht="12.75" customHeight="1" x14ac:dyDescent="0.2">
      <c r="H200" s="52" t="e">
        <f t="shared" si="19"/>
        <v>#VALUE!</v>
      </c>
      <c r="I200" s="37" t="str">
        <f t="shared" si="25"/>
        <v/>
      </c>
      <c r="J200" s="38" t="str">
        <f t="shared" si="26"/>
        <v/>
      </c>
      <c r="K200" s="53">
        <f t="shared" si="20"/>
        <v>0</v>
      </c>
      <c r="L200" s="39" t="str">
        <f t="shared" si="21"/>
        <v/>
      </c>
      <c r="M200" s="40" t="str">
        <f t="shared" si="18"/>
        <v/>
      </c>
      <c r="N200" s="40" t="str">
        <f t="shared" si="22"/>
        <v/>
      </c>
      <c r="O200" s="40" t="str">
        <f t="shared" si="23"/>
        <v/>
      </c>
      <c r="P200" s="40" t="str">
        <f t="shared" si="24"/>
        <v/>
      </c>
    </row>
    <row r="201" spans="8:16" ht="12.75" customHeight="1" x14ac:dyDescent="0.2">
      <c r="H201" s="52" t="e">
        <f t="shared" si="19"/>
        <v>#VALUE!</v>
      </c>
      <c r="I201" s="37" t="str">
        <f t="shared" si="25"/>
        <v/>
      </c>
      <c r="J201" s="38" t="str">
        <f t="shared" si="26"/>
        <v/>
      </c>
      <c r="K201" s="53">
        <f t="shared" si="20"/>
        <v>0</v>
      </c>
      <c r="L201" s="39" t="str">
        <f t="shared" si="21"/>
        <v/>
      </c>
      <c r="M201" s="40" t="str">
        <f t="shared" si="18"/>
        <v/>
      </c>
      <c r="N201" s="40" t="str">
        <f t="shared" si="22"/>
        <v/>
      </c>
      <c r="O201" s="40" t="str">
        <f t="shared" si="23"/>
        <v/>
      </c>
      <c r="P201" s="40" t="str">
        <f t="shared" si="24"/>
        <v/>
      </c>
    </row>
    <row r="202" spans="8:16" ht="12.75" customHeight="1" x14ac:dyDescent="0.2">
      <c r="H202" s="52" t="e">
        <f t="shared" si="19"/>
        <v>#VALUE!</v>
      </c>
      <c r="I202" s="37" t="str">
        <f t="shared" si="25"/>
        <v/>
      </c>
      <c r="J202" s="38" t="str">
        <f t="shared" si="26"/>
        <v/>
      </c>
      <c r="K202" s="53">
        <f t="shared" si="20"/>
        <v>0</v>
      </c>
      <c r="L202" s="39" t="str">
        <f t="shared" si="21"/>
        <v/>
      </c>
      <c r="M202" s="40" t="str">
        <f t="shared" si="18"/>
        <v/>
      </c>
      <c r="N202" s="40" t="str">
        <f t="shared" si="22"/>
        <v/>
      </c>
      <c r="O202" s="40" t="str">
        <f t="shared" si="23"/>
        <v/>
      </c>
      <c r="P202" s="40" t="str">
        <f t="shared" si="24"/>
        <v/>
      </c>
    </row>
    <row r="203" spans="8:16" ht="12.75" customHeight="1" x14ac:dyDescent="0.2">
      <c r="H203" s="52" t="e">
        <f t="shared" si="19"/>
        <v>#VALUE!</v>
      </c>
      <c r="I203" s="37" t="str">
        <f t="shared" si="25"/>
        <v/>
      </c>
      <c r="J203" s="38" t="str">
        <f t="shared" si="26"/>
        <v/>
      </c>
      <c r="K203" s="53">
        <f t="shared" si="20"/>
        <v>0</v>
      </c>
      <c r="L203" s="39" t="str">
        <f t="shared" si="21"/>
        <v/>
      </c>
      <c r="M203" s="40" t="str">
        <f t="shared" si="18"/>
        <v/>
      </c>
      <c r="N203" s="40" t="str">
        <f t="shared" si="22"/>
        <v/>
      </c>
      <c r="O203" s="40" t="str">
        <f t="shared" si="23"/>
        <v/>
      </c>
      <c r="P203" s="40" t="str">
        <f t="shared" si="24"/>
        <v/>
      </c>
    </row>
    <row r="204" spans="8:16" ht="12.75" customHeight="1" x14ac:dyDescent="0.2">
      <c r="H204" s="52" t="e">
        <f t="shared" si="19"/>
        <v>#VALUE!</v>
      </c>
      <c r="I204" s="37" t="str">
        <f t="shared" si="25"/>
        <v/>
      </c>
      <c r="J204" s="38" t="str">
        <f t="shared" si="26"/>
        <v/>
      </c>
      <c r="K204" s="53">
        <f t="shared" si="20"/>
        <v>0</v>
      </c>
      <c r="L204" s="39" t="str">
        <f t="shared" si="21"/>
        <v/>
      </c>
      <c r="M204" s="40" t="str">
        <f t="shared" si="18"/>
        <v/>
      </c>
      <c r="N204" s="40" t="str">
        <f t="shared" si="22"/>
        <v/>
      </c>
      <c r="O204" s="40" t="str">
        <f t="shared" si="23"/>
        <v/>
      </c>
      <c r="P204" s="40" t="str">
        <f t="shared" si="24"/>
        <v/>
      </c>
    </row>
    <row r="205" spans="8:16" ht="12.75" customHeight="1" x14ac:dyDescent="0.2">
      <c r="H205" s="52" t="e">
        <f t="shared" si="19"/>
        <v>#VALUE!</v>
      </c>
      <c r="I205" s="37" t="str">
        <f t="shared" si="25"/>
        <v/>
      </c>
      <c r="J205" s="38" t="str">
        <f t="shared" si="26"/>
        <v/>
      </c>
      <c r="K205" s="53">
        <f t="shared" si="20"/>
        <v>0</v>
      </c>
      <c r="L205" s="39" t="str">
        <f t="shared" si="21"/>
        <v/>
      </c>
      <c r="M205" s="40" t="str">
        <f t="shared" si="18"/>
        <v/>
      </c>
      <c r="N205" s="40" t="str">
        <f t="shared" si="22"/>
        <v/>
      </c>
      <c r="O205" s="40" t="str">
        <f t="shared" si="23"/>
        <v/>
      </c>
      <c r="P205" s="40" t="str">
        <f t="shared" si="24"/>
        <v/>
      </c>
    </row>
    <row r="206" spans="8:16" ht="12.75" customHeight="1" x14ac:dyDescent="0.2">
      <c r="H206" s="52" t="e">
        <f t="shared" si="19"/>
        <v>#VALUE!</v>
      </c>
      <c r="I206" s="37" t="str">
        <f t="shared" si="25"/>
        <v/>
      </c>
      <c r="J206" s="38" t="str">
        <f t="shared" si="26"/>
        <v/>
      </c>
      <c r="K206" s="53">
        <f t="shared" si="20"/>
        <v>0</v>
      </c>
      <c r="L206" s="39" t="str">
        <f t="shared" si="21"/>
        <v/>
      </c>
      <c r="M206" s="40" t="str">
        <f t="shared" si="18"/>
        <v/>
      </c>
      <c r="N206" s="40" t="str">
        <f t="shared" si="22"/>
        <v/>
      </c>
      <c r="O206" s="40" t="str">
        <f t="shared" si="23"/>
        <v/>
      </c>
      <c r="P206" s="40" t="str">
        <f t="shared" si="24"/>
        <v/>
      </c>
    </row>
    <row r="207" spans="8:16" ht="12.75" customHeight="1" x14ac:dyDescent="0.2">
      <c r="H207" s="52" t="e">
        <f t="shared" si="19"/>
        <v>#VALUE!</v>
      </c>
      <c r="I207" s="37" t="str">
        <f t="shared" si="25"/>
        <v/>
      </c>
      <c r="J207" s="38" t="str">
        <f t="shared" si="26"/>
        <v/>
      </c>
      <c r="K207" s="53">
        <f t="shared" si="20"/>
        <v>0</v>
      </c>
      <c r="L207" s="39" t="str">
        <f t="shared" si="21"/>
        <v/>
      </c>
      <c r="M207" s="40" t="str">
        <f t="shared" ref="M207:M270" si="27">IF(I207&lt;&gt;"",P206,"")</f>
        <v/>
      </c>
      <c r="N207" s="40" t="str">
        <f t="shared" si="22"/>
        <v/>
      </c>
      <c r="O207" s="40" t="str">
        <f t="shared" si="23"/>
        <v/>
      </c>
      <c r="P207" s="40" t="str">
        <f t="shared" si="24"/>
        <v/>
      </c>
    </row>
    <row r="208" spans="8:16" ht="12.75" customHeight="1" x14ac:dyDescent="0.2">
      <c r="H208" s="52" t="e">
        <f t="shared" si="19"/>
        <v>#VALUE!</v>
      </c>
      <c r="I208" s="37" t="str">
        <f t="shared" si="25"/>
        <v/>
      </c>
      <c r="J208" s="38" t="str">
        <f t="shared" si="26"/>
        <v/>
      </c>
      <c r="K208" s="53">
        <f t="shared" si="20"/>
        <v>0</v>
      </c>
      <c r="L208" s="39" t="str">
        <f t="shared" si="21"/>
        <v/>
      </c>
      <c r="M208" s="40" t="str">
        <f t="shared" si="27"/>
        <v/>
      </c>
      <c r="N208" s="40" t="str">
        <f t="shared" si="22"/>
        <v/>
      </c>
      <c r="O208" s="40" t="str">
        <f t="shared" si="23"/>
        <v/>
      </c>
      <c r="P208" s="40" t="str">
        <f t="shared" si="24"/>
        <v/>
      </c>
    </row>
    <row r="209" spans="8:16" ht="12.75" customHeight="1" x14ac:dyDescent="0.2">
      <c r="H209" s="52" t="e">
        <f t="shared" si="19"/>
        <v>#VALUE!</v>
      </c>
      <c r="I209" s="37" t="str">
        <f t="shared" si="25"/>
        <v/>
      </c>
      <c r="J209" s="38" t="str">
        <f t="shared" si="26"/>
        <v/>
      </c>
      <c r="K209" s="53">
        <f t="shared" si="20"/>
        <v>0</v>
      </c>
      <c r="L209" s="39" t="str">
        <f t="shared" si="21"/>
        <v/>
      </c>
      <c r="M209" s="40" t="str">
        <f t="shared" si="27"/>
        <v/>
      </c>
      <c r="N209" s="40" t="str">
        <f t="shared" si="22"/>
        <v/>
      </c>
      <c r="O209" s="40" t="str">
        <f t="shared" si="23"/>
        <v/>
      </c>
      <c r="P209" s="40" t="str">
        <f t="shared" si="24"/>
        <v/>
      </c>
    </row>
    <row r="210" spans="8:16" ht="12.75" customHeight="1" x14ac:dyDescent="0.2">
      <c r="H210" s="52" t="e">
        <f t="shared" si="19"/>
        <v>#VALUE!</v>
      </c>
      <c r="I210" s="37" t="str">
        <f t="shared" si="25"/>
        <v/>
      </c>
      <c r="J210" s="38" t="str">
        <f t="shared" si="26"/>
        <v/>
      </c>
      <c r="K210" s="53">
        <f t="shared" si="20"/>
        <v>0</v>
      </c>
      <c r="L210" s="39" t="str">
        <f t="shared" si="21"/>
        <v/>
      </c>
      <c r="M210" s="40" t="str">
        <f t="shared" si="27"/>
        <v/>
      </c>
      <c r="N210" s="40" t="str">
        <f t="shared" si="22"/>
        <v/>
      </c>
      <c r="O210" s="40" t="str">
        <f t="shared" si="23"/>
        <v/>
      </c>
      <c r="P210" s="40" t="str">
        <f t="shared" si="24"/>
        <v/>
      </c>
    </row>
    <row r="211" spans="8:16" ht="12.75" customHeight="1" x14ac:dyDescent="0.2">
      <c r="H211" s="52" t="e">
        <f t="shared" ref="H211:H258" si="28">I211/12</f>
        <v>#VALUE!</v>
      </c>
      <c r="I211" s="37" t="str">
        <f t="shared" si="25"/>
        <v/>
      </c>
      <c r="J211" s="38" t="str">
        <f t="shared" si="26"/>
        <v/>
      </c>
      <c r="K211" s="53">
        <f t="shared" si="20"/>
        <v>0</v>
      </c>
      <c r="L211" s="39" t="str">
        <f t="shared" si="21"/>
        <v/>
      </c>
      <c r="M211" s="40" t="str">
        <f t="shared" si="27"/>
        <v/>
      </c>
      <c r="N211" s="40" t="str">
        <f t="shared" si="22"/>
        <v/>
      </c>
      <c r="O211" s="40" t="str">
        <f t="shared" si="23"/>
        <v/>
      </c>
      <c r="P211" s="40" t="str">
        <f t="shared" si="24"/>
        <v/>
      </c>
    </row>
    <row r="212" spans="8:16" ht="12.75" customHeight="1" x14ac:dyDescent="0.2">
      <c r="H212" s="52" t="e">
        <f t="shared" si="28"/>
        <v>#VALUE!</v>
      </c>
      <c r="I212" s="37" t="str">
        <f t="shared" si="25"/>
        <v/>
      </c>
      <c r="J212" s="38" t="str">
        <f t="shared" si="26"/>
        <v/>
      </c>
      <c r="K212" s="53">
        <f t="shared" ref="K212:K275" si="29">IF(J213="",0,J213)</f>
        <v>0</v>
      </c>
      <c r="L212" s="39" t="str">
        <f t="shared" ref="L212:L275" si="30">IF(J212="","",$L$15)</f>
        <v/>
      </c>
      <c r="M212" s="40" t="str">
        <f t="shared" si="27"/>
        <v/>
      </c>
      <c r="N212" s="40" t="str">
        <f t="shared" ref="N212:N275" si="31">IF(I212&lt;&gt;"",$N$15*M212,"")</f>
        <v/>
      </c>
      <c r="O212" s="40" t="str">
        <f t="shared" ref="O212:O275" si="32">IF(I212&lt;&gt;"",L212-N212,"")</f>
        <v/>
      </c>
      <c r="P212" s="40" t="str">
        <f t="shared" ref="P212:P275" si="33">IF(I212&lt;&gt;"",M212-O212,"")</f>
        <v/>
      </c>
    </row>
    <row r="213" spans="8:16" ht="12.75" customHeight="1" x14ac:dyDescent="0.2">
      <c r="H213" s="52" t="e">
        <f t="shared" si="28"/>
        <v>#VALUE!</v>
      </c>
      <c r="I213" s="37" t="str">
        <f t="shared" ref="I213:I276" si="34">IF(I212&gt;=$I$15,"",I212+1)</f>
        <v/>
      </c>
      <c r="J213" s="38" t="str">
        <f t="shared" ref="J213:J276" si="35">IF(I213="","",EDATE($J$19,I212))</f>
        <v/>
      </c>
      <c r="K213" s="53">
        <f t="shared" si="29"/>
        <v>0</v>
      </c>
      <c r="L213" s="39" t="str">
        <f t="shared" si="30"/>
        <v/>
      </c>
      <c r="M213" s="40" t="str">
        <f t="shared" si="27"/>
        <v/>
      </c>
      <c r="N213" s="40" t="str">
        <f t="shared" si="31"/>
        <v/>
      </c>
      <c r="O213" s="40" t="str">
        <f t="shared" si="32"/>
        <v/>
      </c>
      <c r="P213" s="40" t="str">
        <f t="shared" si="33"/>
        <v/>
      </c>
    </row>
    <row r="214" spans="8:16" ht="12.75" customHeight="1" x14ac:dyDescent="0.2">
      <c r="H214" s="52" t="e">
        <f t="shared" si="28"/>
        <v>#VALUE!</v>
      </c>
      <c r="I214" s="37" t="str">
        <f t="shared" si="34"/>
        <v/>
      </c>
      <c r="J214" s="38" t="str">
        <f t="shared" si="35"/>
        <v/>
      </c>
      <c r="K214" s="53">
        <f t="shared" si="29"/>
        <v>0</v>
      </c>
      <c r="L214" s="39" t="str">
        <f t="shared" si="30"/>
        <v/>
      </c>
      <c r="M214" s="40" t="str">
        <f t="shared" si="27"/>
        <v/>
      </c>
      <c r="N214" s="40" t="str">
        <f t="shared" si="31"/>
        <v/>
      </c>
      <c r="O214" s="40" t="str">
        <f t="shared" si="32"/>
        <v/>
      </c>
      <c r="P214" s="40" t="str">
        <f t="shared" si="33"/>
        <v/>
      </c>
    </row>
    <row r="215" spans="8:16" ht="12.75" customHeight="1" x14ac:dyDescent="0.2">
      <c r="H215" s="52" t="e">
        <f t="shared" si="28"/>
        <v>#VALUE!</v>
      </c>
      <c r="I215" s="37" t="str">
        <f t="shared" si="34"/>
        <v/>
      </c>
      <c r="J215" s="38" t="str">
        <f t="shared" si="35"/>
        <v/>
      </c>
      <c r="K215" s="53">
        <f t="shared" si="29"/>
        <v>0</v>
      </c>
      <c r="L215" s="39" t="str">
        <f t="shared" si="30"/>
        <v/>
      </c>
      <c r="M215" s="40" t="str">
        <f t="shared" si="27"/>
        <v/>
      </c>
      <c r="N215" s="40" t="str">
        <f t="shared" si="31"/>
        <v/>
      </c>
      <c r="O215" s="40" t="str">
        <f t="shared" si="32"/>
        <v/>
      </c>
      <c r="P215" s="40" t="str">
        <f t="shared" si="33"/>
        <v/>
      </c>
    </row>
    <row r="216" spans="8:16" ht="12.75" customHeight="1" x14ac:dyDescent="0.2">
      <c r="H216" s="52" t="e">
        <f t="shared" si="28"/>
        <v>#VALUE!</v>
      </c>
      <c r="I216" s="37" t="str">
        <f t="shared" si="34"/>
        <v/>
      </c>
      <c r="J216" s="38" t="str">
        <f t="shared" si="35"/>
        <v/>
      </c>
      <c r="K216" s="53">
        <f t="shared" si="29"/>
        <v>0</v>
      </c>
      <c r="L216" s="39" t="str">
        <f t="shared" si="30"/>
        <v/>
      </c>
      <c r="M216" s="40" t="str">
        <f t="shared" si="27"/>
        <v/>
      </c>
      <c r="N216" s="40" t="str">
        <f t="shared" si="31"/>
        <v/>
      </c>
      <c r="O216" s="40" t="str">
        <f t="shared" si="32"/>
        <v/>
      </c>
      <c r="P216" s="40" t="str">
        <f t="shared" si="33"/>
        <v/>
      </c>
    </row>
    <row r="217" spans="8:16" ht="12.75" customHeight="1" x14ac:dyDescent="0.2">
      <c r="H217" s="52" t="e">
        <f t="shared" si="28"/>
        <v>#VALUE!</v>
      </c>
      <c r="I217" s="37" t="str">
        <f t="shared" si="34"/>
        <v/>
      </c>
      <c r="J217" s="38" t="str">
        <f t="shared" si="35"/>
        <v/>
      </c>
      <c r="K217" s="53">
        <f t="shared" si="29"/>
        <v>0</v>
      </c>
      <c r="L217" s="39" t="str">
        <f t="shared" si="30"/>
        <v/>
      </c>
      <c r="M217" s="40" t="str">
        <f t="shared" si="27"/>
        <v/>
      </c>
      <c r="N217" s="40" t="str">
        <f t="shared" si="31"/>
        <v/>
      </c>
      <c r="O217" s="40" t="str">
        <f t="shared" si="32"/>
        <v/>
      </c>
      <c r="P217" s="40" t="str">
        <f t="shared" si="33"/>
        <v/>
      </c>
    </row>
    <row r="218" spans="8:16" ht="12.75" customHeight="1" x14ac:dyDescent="0.2">
      <c r="H218" s="52" t="e">
        <f t="shared" si="28"/>
        <v>#VALUE!</v>
      </c>
      <c r="I218" s="37" t="str">
        <f t="shared" si="34"/>
        <v/>
      </c>
      <c r="J218" s="38" t="str">
        <f t="shared" si="35"/>
        <v/>
      </c>
      <c r="K218" s="53">
        <f t="shared" si="29"/>
        <v>0</v>
      </c>
      <c r="L218" s="39" t="str">
        <f t="shared" si="30"/>
        <v/>
      </c>
      <c r="M218" s="40" t="str">
        <f t="shared" si="27"/>
        <v/>
      </c>
      <c r="N218" s="40" t="str">
        <f t="shared" si="31"/>
        <v/>
      </c>
      <c r="O218" s="40" t="str">
        <f t="shared" si="32"/>
        <v/>
      </c>
      <c r="P218" s="40" t="str">
        <f t="shared" si="33"/>
        <v/>
      </c>
    </row>
    <row r="219" spans="8:16" ht="12.75" customHeight="1" x14ac:dyDescent="0.2">
      <c r="H219" s="52" t="e">
        <f t="shared" si="28"/>
        <v>#VALUE!</v>
      </c>
      <c r="I219" s="37" t="str">
        <f t="shared" si="34"/>
        <v/>
      </c>
      <c r="J219" s="38" t="str">
        <f t="shared" si="35"/>
        <v/>
      </c>
      <c r="K219" s="53">
        <f t="shared" si="29"/>
        <v>0</v>
      </c>
      <c r="L219" s="39" t="str">
        <f t="shared" si="30"/>
        <v/>
      </c>
      <c r="M219" s="40" t="str">
        <f t="shared" si="27"/>
        <v/>
      </c>
      <c r="N219" s="40" t="str">
        <f t="shared" si="31"/>
        <v/>
      </c>
      <c r="O219" s="40" t="str">
        <f t="shared" si="32"/>
        <v/>
      </c>
      <c r="P219" s="40" t="str">
        <f t="shared" si="33"/>
        <v/>
      </c>
    </row>
    <row r="220" spans="8:16" ht="12.75" customHeight="1" x14ac:dyDescent="0.2">
      <c r="H220" s="52" t="e">
        <f t="shared" si="28"/>
        <v>#VALUE!</v>
      </c>
      <c r="I220" s="37" t="str">
        <f t="shared" si="34"/>
        <v/>
      </c>
      <c r="J220" s="38" t="str">
        <f t="shared" si="35"/>
        <v/>
      </c>
      <c r="K220" s="53">
        <f t="shared" si="29"/>
        <v>0</v>
      </c>
      <c r="L220" s="39" t="str">
        <f t="shared" si="30"/>
        <v/>
      </c>
      <c r="M220" s="40" t="str">
        <f t="shared" si="27"/>
        <v/>
      </c>
      <c r="N220" s="40" t="str">
        <f t="shared" si="31"/>
        <v/>
      </c>
      <c r="O220" s="40" t="str">
        <f t="shared" si="32"/>
        <v/>
      </c>
      <c r="P220" s="40" t="str">
        <f t="shared" si="33"/>
        <v/>
      </c>
    </row>
    <row r="221" spans="8:16" ht="12.75" customHeight="1" x14ac:dyDescent="0.2">
      <c r="H221" s="52" t="e">
        <f t="shared" si="28"/>
        <v>#VALUE!</v>
      </c>
      <c r="I221" s="37" t="str">
        <f t="shared" si="34"/>
        <v/>
      </c>
      <c r="J221" s="38" t="str">
        <f t="shared" si="35"/>
        <v/>
      </c>
      <c r="K221" s="53">
        <f t="shared" si="29"/>
        <v>0</v>
      </c>
      <c r="L221" s="39" t="str">
        <f t="shared" si="30"/>
        <v/>
      </c>
      <c r="M221" s="40" t="str">
        <f t="shared" si="27"/>
        <v/>
      </c>
      <c r="N221" s="40" t="str">
        <f t="shared" si="31"/>
        <v/>
      </c>
      <c r="O221" s="40" t="str">
        <f t="shared" si="32"/>
        <v/>
      </c>
      <c r="P221" s="40" t="str">
        <f t="shared" si="33"/>
        <v/>
      </c>
    </row>
    <row r="222" spans="8:16" ht="12.75" customHeight="1" x14ac:dyDescent="0.2">
      <c r="H222" s="52" t="e">
        <f t="shared" si="28"/>
        <v>#VALUE!</v>
      </c>
      <c r="I222" s="37" t="str">
        <f t="shared" si="34"/>
        <v/>
      </c>
      <c r="J222" s="38" t="str">
        <f t="shared" si="35"/>
        <v/>
      </c>
      <c r="K222" s="53">
        <f t="shared" si="29"/>
        <v>0</v>
      </c>
      <c r="L222" s="39" t="str">
        <f t="shared" si="30"/>
        <v/>
      </c>
      <c r="M222" s="40" t="str">
        <f t="shared" si="27"/>
        <v/>
      </c>
      <c r="N222" s="40" t="str">
        <f t="shared" si="31"/>
        <v/>
      </c>
      <c r="O222" s="40" t="str">
        <f t="shared" si="32"/>
        <v/>
      </c>
      <c r="P222" s="40" t="str">
        <f t="shared" si="33"/>
        <v/>
      </c>
    </row>
    <row r="223" spans="8:16" ht="12.75" customHeight="1" x14ac:dyDescent="0.2">
      <c r="H223" s="52" t="e">
        <f t="shared" si="28"/>
        <v>#VALUE!</v>
      </c>
      <c r="I223" s="37" t="str">
        <f t="shared" si="34"/>
        <v/>
      </c>
      <c r="J223" s="38" t="str">
        <f t="shared" si="35"/>
        <v/>
      </c>
      <c r="K223" s="53">
        <f t="shared" si="29"/>
        <v>0</v>
      </c>
      <c r="L223" s="39" t="str">
        <f t="shared" si="30"/>
        <v/>
      </c>
      <c r="M223" s="40" t="str">
        <f t="shared" si="27"/>
        <v/>
      </c>
      <c r="N223" s="40" t="str">
        <f t="shared" si="31"/>
        <v/>
      </c>
      <c r="O223" s="40" t="str">
        <f t="shared" si="32"/>
        <v/>
      </c>
      <c r="P223" s="40" t="str">
        <f t="shared" si="33"/>
        <v/>
      </c>
    </row>
    <row r="224" spans="8:16" ht="12.75" customHeight="1" x14ac:dyDescent="0.2">
      <c r="H224" s="52" t="e">
        <f t="shared" si="28"/>
        <v>#VALUE!</v>
      </c>
      <c r="I224" s="37" t="str">
        <f t="shared" si="34"/>
        <v/>
      </c>
      <c r="J224" s="38" t="str">
        <f t="shared" si="35"/>
        <v/>
      </c>
      <c r="K224" s="53">
        <f t="shared" si="29"/>
        <v>0</v>
      </c>
      <c r="L224" s="39" t="str">
        <f t="shared" si="30"/>
        <v/>
      </c>
      <c r="M224" s="40" t="str">
        <f t="shared" si="27"/>
        <v/>
      </c>
      <c r="N224" s="40" t="str">
        <f t="shared" si="31"/>
        <v/>
      </c>
      <c r="O224" s="40" t="str">
        <f t="shared" si="32"/>
        <v/>
      </c>
      <c r="P224" s="40" t="str">
        <f t="shared" si="33"/>
        <v/>
      </c>
    </row>
    <row r="225" spans="8:16" ht="12.75" customHeight="1" x14ac:dyDescent="0.2">
      <c r="H225" s="52" t="e">
        <f t="shared" si="28"/>
        <v>#VALUE!</v>
      </c>
      <c r="I225" s="37" t="str">
        <f t="shared" si="34"/>
        <v/>
      </c>
      <c r="J225" s="38" t="str">
        <f t="shared" si="35"/>
        <v/>
      </c>
      <c r="K225" s="53">
        <f t="shared" si="29"/>
        <v>0</v>
      </c>
      <c r="L225" s="39" t="str">
        <f t="shared" si="30"/>
        <v/>
      </c>
      <c r="M225" s="40" t="str">
        <f t="shared" si="27"/>
        <v/>
      </c>
      <c r="N225" s="40" t="str">
        <f t="shared" si="31"/>
        <v/>
      </c>
      <c r="O225" s="40" t="str">
        <f t="shared" si="32"/>
        <v/>
      </c>
      <c r="P225" s="40" t="str">
        <f t="shared" si="33"/>
        <v/>
      </c>
    </row>
    <row r="226" spans="8:16" ht="12.75" customHeight="1" x14ac:dyDescent="0.2">
      <c r="H226" s="52" t="e">
        <f t="shared" si="28"/>
        <v>#VALUE!</v>
      </c>
      <c r="I226" s="37" t="str">
        <f t="shared" si="34"/>
        <v/>
      </c>
      <c r="J226" s="38" t="str">
        <f t="shared" si="35"/>
        <v/>
      </c>
      <c r="K226" s="53">
        <f t="shared" si="29"/>
        <v>0</v>
      </c>
      <c r="L226" s="39" t="str">
        <f t="shared" si="30"/>
        <v/>
      </c>
      <c r="M226" s="40" t="str">
        <f t="shared" si="27"/>
        <v/>
      </c>
      <c r="N226" s="40" t="str">
        <f t="shared" si="31"/>
        <v/>
      </c>
      <c r="O226" s="40" t="str">
        <f t="shared" si="32"/>
        <v/>
      </c>
      <c r="P226" s="40" t="str">
        <f t="shared" si="33"/>
        <v/>
      </c>
    </row>
    <row r="227" spans="8:16" ht="12.75" customHeight="1" x14ac:dyDescent="0.2">
      <c r="H227" s="52" t="e">
        <f t="shared" si="28"/>
        <v>#VALUE!</v>
      </c>
      <c r="I227" s="37" t="str">
        <f t="shared" si="34"/>
        <v/>
      </c>
      <c r="J227" s="38" t="str">
        <f t="shared" si="35"/>
        <v/>
      </c>
      <c r="K227" s="53">
        <f t="shared" si="29"/>
        <v>0</v>
      </c>
      <c r="L227" s="39" t="str">
        <f t="shared" si="30"/>
        <v/>
      </c>
      <c r="M227" s="40" t="str">
        <f t="shared" si="27"/>
        <v/>
      </c>
      <c r="N227" s="40" t="str">
        <f t="shared" si="31"/>
        <v/>
      </c>
      <c r="O227" s="40" t="str">
        <f t="shared" si="32"/>
        <v/>
      </c>
      <c r="P227" s="40" t="str">
        <f t="shared" si="33"/>
        <v/>
      </c>
    </row>
    <row r="228" spans="8:16" ht="12.75" customHeight="1" x14ac:dyDescent="0.2">
      <c r="H228" s="52" t="e">
        <f t="shared" si="28"/>
        <v>#VALUE!</v>
      </c>
      <c r="I228" s="37" t="str">
        <f t="shared" si="34"/>
        <v/>
      </c>
      <c r="J228" s="38" t="str">
        <f t="shared" si="35"/>
        <v/>
      </c>
      <c r="K228" s="53">
        <f t="shared" si="29"/>
        <v>0</v>
      </c>
      <c r="L228" s="39" t="str">
        <f t="shared" si="30"/>
        <v/>
      </c>
      <c r="M228" s="40" t="str">
        <f t="shared" si="27"/>
        <v/>
      </c>
      <c r="N228" s="40" t="str">
        <f t="shared" si="31"/>
        <v/>
      </c>
      <c r="O228" s="40" t="str">
        <f t="shared" si="32"/>
        <v/>
      </c>
      <c r="P228" s="40" t="str">
        <f t="shared" si="33"/>
        <v/>
      </c>
    </row>
    <row r="229" spans="8:16" ht="12.75" customHeight="1" x14ac:dyDescent="0.2">
      <c r="H229" s="52" t="e">
        <f t="shared" si="28"/>
        <v>#VALUE!</v>
      </c>
      <c r="I229" s="37" t="str">
        <f t="shared" si="34"/>
        <v/>
      </c>
      <c r="J229" s="38" t="str">
        <f t="shared" si="35"/>
        <v/>
      </c>
      <c r="K229" s="53">
        <f t="shared" si="29"/>
        <v>0</v>
      </c>
      <c r="L229" s="39" t="str">
        <f t="shared" si="30"/>
        <v/>
      </c>
      <c r="M229" s="40" t="str">
        <f t="shared" si="27"/>
        <v/>
      </c>
      <c r="N229" s="40" t="str">
        <f t="shared" si="31"/>
        <v/>
      </c>
      <c r="O229" s="40" t="str">
        <f t="shared" si="32"/>
        <v/>
      </c>
      <c r="P229" s="40" t="str">
        <f t="shared" si="33"/>
        <v/>
      </c>
    </row>
    <row r="230" spans="8:16" ht="12.75" customHeight="1" x14ac:dyDescent="0.2">
      <c r="H230" s="52" t="e">
        <f t="shared" si="28"/>
        <v>#VALUE!</v>
      </c>
      <c r="I230" s="37" t="str">
        <f t="shared" si="34"/>
        <v/>
      </c>
      <c r="J230" s="38" t="str">
        <f t="shared" si="35"/>
        <v/>
      </c>
      <c r="K230" s="53">
        <f t="shared" si="29"/>
        <v>0</v>
      </c>
      <c r="L230" s="39" t="str">
        <f t="shared" si="30"/>
        <v/>
      </c>
      <c r="M230" s="40" t="str">
        <f t="shared" si="27"/>
        <v/>
      </c>
      <c r="N230" s="40" t="str">
        <f t="shared" si="31"/>
        <v/>
      </c>
      <c r="O230" s="40" t="str">
        <f t="shared" si="32"/>
        <v/>
      </c>
      <c r="P230" s="40" t="str">
        <f t="shared" si="33"/>
        <v/>
      </c>
    </row>
    <row r="231" spans="8:16" ht="12.75" customHeight="1" x14ac:dyDescent="0.2">
      <c r="H231" s="52" t="e">
        <f t="shared" si="28"/>
        <v>#VALUE!</v>
      </c>
      <c r="I231" s="37" t="str">
        <f t="shared" si="34"/>
        <v/>
      </c>
      <c r="J231" s="38" t="str">
        <f t="shared" si="35"/>
        <v/>
      </c>
      <c r="K231" s="53">
        <f t="shared" si="29"/>
        <v>0</v>
      </c>
      <c r="L231" s="39" t="str">
        <f t="shared" si="30"/>
        <v/>
      </c>
      <c r="M231" s="40" t="str">
        <f t="shared" si="27"/>
        <v/>
      </c>
      <c r="N231" s="40" t="str">
        <f t="shared" si="31"/>
        <v/>
      </c>
      <c r="O231" s="40" t="str">
        <f t="shared" si="32"/>
        <v/>
      </c>
      <c r="P231" s="40" t="str">
        <f t="shared" si="33"/>
        <v/>
      </c>
    </row>
    <row r="232" spans="8:16" ht="12.75" customHeight="1" x14ac:dyDescent="0.2">
      <c r="H232" s="52" t="e">
        <f t="shared" si="28"/>
        <v>#VALUE!</v>
      </c>
      <c r="I232" s="37" t="str">
        <f t="shared" si="34"/>
        <v/>
      </c>
      <c r="J232" s="38" t="str">
        <f t="shared" si="35"/>
        <v/>
      </c>
      <c r="K232" s="53">
        <f t="shared" si="29"/>
        <v>0</v>
      </c>
      <c r="L232" s="39" t="str">
        <f t="shared" si="30"/>
        <v/>
      </c>
      <c r="M232" s="40" t="str">
        <f t="shared" si="27"/>
        <v/>
      </c>
      <c r="N232" s="40" t="str">
        <f t="shared" si="31"/>
        <v/>
      </c>
      <c r="O232" s="40" t="str">
        <f t="shared" si="32"/>
        <v/>
      </c>
      <c r="P232" s="40" t="str">
        <f t="shared" si="33"/>
        <v/>
      </c>
    </row>
    <row r="233" spans="8:16" ht="12.75" customHeight="1" x14ac:dyDescent="0.2">
      <c r="H233" s="52" t="e">
        <f t="shared" si="28"/>
        <v>#VALUE!</v>
      </c>
      <c r="I233" s="37" t="str">
        <f t="shared" si="34"/>
        <v/>
      </c>
      <c r="J233" s="38" t="str">
        <f t="shared" si="35"/>
        <v/>
      </c>
      <c r="K233" s="53">
        <f t="shared" si="29"/>
        <v>0</v>
      </c>
      <c r="L233" s="39" t="str">
        <f t="shared" si="30"/>
        <v/>
      </c>
      <c r="M233" s="40" t="str">
        <f t="shared" si="27"/>
        <v/>
      </c>
      <c r="N233" s="40" t="str">
        <f t="shared" si="31"/>
        <v/>
      </c>
      <c r="O233" s="40" t="str">
        <f t="shared" si="32"/>
        <v/>
      </c>
      <c r="P233" s="40" t="str">
        <f t="shared" si="33"/>
        <v/>
      </c>
    </row>
    <row r="234" spans="8:16" ht="12.75" customHeight="1" x14ac:dyDescent="0.2">
      <c r="H234" s="52" t="e">
        <f t="shared" si="28"/>
        <v>#VALUE!</v>
      </c>
      <c r="I234" s="37" t="str">
        <f t="shared" si="34"/>
        <v/>
      </c>
      <c r="J234" s="38" t="str">
        <f t="shared" si="35"/>
        <v/>
      </c>
      <c r="K234" s="53">
        <f t="shared" si="29"/>
        <v>0</v>
      </c>
      <c r="L234" s="39" t="str">
        <f t="shared" si="30"/>
        <v/>
      </c>
      <c r="M234" s="40" t="str">
        <f t="shared" si="27"/>
        <v/>
      </c>
      <c r="N234" s="40" t="str">
        <f t="shared" si="31"/>
        <v/>
      </c>
      <c r="O234" s="40" t="str">
        <f t="shared" si="32"/>
        <v/>
      </c>
      <c r="P234" s="40" t="str">
        <f t="shared" si="33"/>
        <v/>
      </c>
    </row>
    <row r="235" spans="8:16" ht="12.75" customHeight="1" x14ac:dyDescent="0.2">
      <c r="H235" s="52" t="e">
        <f t="shared" si="28"/>
        <v>#VALUE!</v>
      </c>
      <c r="I235" s="37" t="str">
        <f t="shared" si="34"/>
        <v/>
      </c>
      <c r="J235" s="38" t="str">
        <f t="shared" si="35"/>
        <v/>
      </c>
      <c r="K235" s="53">
        <f t="shared" si="29"/>
        <v>0</v>
      </c>
      <c r="L235" s="39" t="str">
        <f t="shared" si="30"/>
        <v/>
      </c>
      <c r="M235" s="40" t="str">
        <f t="shared" si="27"/>
        <v/>
      </c>
      <c r="N235" s="40" t="str">
        <f t="shared" si="31"/>
        <v/>
      </c>
      <c r="O235" s="40" t="str">
        <f t="shared" si="32"/>
        <v/>
      </c>
      <c r="P235" s="40" t="str">
        <f t="shared" si="33"/>
        <v/>
      </c>
    </row>
    <row r="236" spans="8:16" ht="12.75" customHeight="1" x14ac:dyDescent="0.2">
      <c r="H236" s="52" t="e">
        <f t="shared" si="28"/>
        <v>#VALUE!</v>
      </c>
      <c r="I236" s="37" t="str">
        <f t="shared" si="34"/>
        <v/>
      </c>
      <c r="J236" s="38" t="str">
        <f t="shared" si="35"/>
        <v/>
      </c>
      <c r="K236" s="53">
        <f t="shared" si="29"/>
        <v>0</v>
      </c>
      <c r="L236" s="39" t="str">
        <f t="shared" si="30"/>
        <v/>
      </c>
      <c r="M236" s="40" t="str">
        <f t="shared" si="27"/>
        <v/>
      </c>
      <c r="N236" s="40" t="str">
        <f t="shared" si="31"/>
        <v/>
      </c>
      <c r="O236" s="40" t="str">
        <f t="shared" si="32"/>
        <v/>
      </c>
      <c r="P236" s="40" t="str">
        <f t="shared" si="33"/>
        <v/>
      </c>
    </row>
    <row r="237" spans="8:16" ht="12.75" customHeight="1" x14ac:dyDescent="0.2">
      <c r="H237" s="52" t="e">
        <f t="shared" si="28"/>
        <v>#VALUE!</v>
      </c>
      <c r="I237" s="37" t="str">
        <f t="shared" si="34"/>
        <v/>
      </c>
      <c r="J237" s="38" t="str">
        <f t="shared" si="35"/>
        <v/>
      </c>
      <c r="K237" s="53">
        <f t="shared" si="29"/>
        <v>0</v>
      </c>
      <c r="L237" s="39" t="str">
        <f t="shared" si="30"/>
        <v/>
      </c>
      <c r="M237" s="40" t="str">
        <f t="shared" si="27"/>
        <v/>
      </c>
      <c r="N237" s="40" t="str">
        <f t="shared" si="31"/>
        <v/>
      </c>
      <c r="O237" s="40" t="str">
        <f t="shared" si="32"/>
        <v/>
      </c>
      <c r="P237" s="40" t="str">
        <f t="shared" si="33"/>
        <v/>
      </c>
    </row>
    <row r="238" spans="8:16" ht="12.75" customHeight="1" x14ac:dyDescent="0.2">
      <c r="H238" s="52" t="e">
        <f t="shared" si="28"/>
        <v>#VALUE!</v>
      </c>
      <c r="I238" s="37" t="str">
        <f t="shared" si="34"/>
        <v/>
      </c>
      <c r="J238" s="38" t="str">
        <f t="shared" si="35"/>
        <v/>
      </c>
      <c r="K238" s="53">
        <f t="shared" si="29"/>
        <v>0</v>
      </c>
      <c r="L238" s="39" t="str">
        <f t="shared" si="30"/>
        <v/>
      </c>
      <c r="M238" s="40" t="str">
        <f t="shared" si="27"/>
        <v/>
      </c>
      <c r="N238" s="40" t="str">
        <f t="shared" si="31"/>
        <v/>
      </c>
      <c r="O238" s="40" t="str">
        <f t="shared" si="32"/>
        <v/>
      </c>
      <c r="P238" s="40" t="str">
        <f t="shared" si="33"/>
        <v/>
      </c>
    </row>
    <row r="239" spans="8:16" ht="12.75" customHeight="1" x14ac:dyDescent="0.2">
      <c r="H239" s="52" t="e">
        <f t="shared" si="28"/>
        <v>#VALUE!</v>
      </c>
      <c r="I239" s="37" t="str">
        <f t="shared" si="34"/>
        <v/>
      </c>
      <c r="J239" s="38" t="str">
        <f t="shared" si="35"/>
        <v/>
      </c>
      <c r="K239" s="53">
        <f t="shared" si="29"/>
        <v>0</v>
      </c>
      <c r="L239" s="39" t="str">
        <f t="shared" si="30"/>
        <v/>
      </c>
      <c r="M239" s="40" t="str">
        <f t="shared" si="27"/>
        <v/>
      </c>
      <c r="N239" s="40" t="str">
        <f t="shared" si="31"/>
        <v/>
      </c>
      <c r="O239" s="40" t="str">
        <f t="shared" si="32"/>
        <v/>
      </c>
      <c r="P239" s="40" t="str">
        <f t="shared" si="33"/>
        <v/>
      </c>
    </row>
    <row r="240" spans="8:16" ht="12.75" customHeight="1" x14ac:dyDescent="0.2">
      <c r="H240" s="52" t="e">
        <f t="shared" si="28"/>
        <v>#VALUE!</v>
      </c>
      <c r="I240" s="37" t="str">
        <f t="shared" si="34"/>
        <v/>
      </c>
      <c r="J240" s="38" t="str">
        <f t="shared" si="35"/>
        <v/>
      </c>
      <c r="K240" s="53">
        <f t="shared" si="29"/>
        <v>0</v>
      </c>
      <c r="L240" s="39" t="str">
        <f t="shared" si="30"/>
        <v/>
      </c>
      <c r="M240" s="40" t="str">
        <f t="shared" si="27"/>
        <v/>
      </c>
      <c r="N240" s="40" t="str">
        <f t="shared" si="31"/>
        <v/>
      </c>
      <c r="O240" s="40" t="str">
        <f t="shared" si="32"/>
        <v/>
      </c>
      <c r="P240" s="40" t="str">
        <f t="shared" si="33"/>
        <v/>
      </c>
    </row>
    <row r="241" spans="8:16" ht="12.75" customHeight="1" x14ac:dyDescent="0.2">
      <c r="H241" s="52" t="e">
        <f t="shared" si="28"/>
        <v>#VALUE!</v>
      </c>
      <c r="I241" s="37" t="str">
        <f t="shared" si="34"/>
        <v/>
      </c>
      <c r="J241" s="38" t="str">
        <f t="shared" si="35"/>
        <v/>
      </c>
      <c r="K241" s="53">
        <f t="shared" si="29"/>
        <v>0</v>
      </c>
      <c r="L241" s="39" t="str">
        <f t="shared" si="30"/>
        <v/>
      </c>
      <c r="M241" s="40" t="str">
        <f t="shared" si="27"/>
        <v/>
      </c>
      <c r="N241" s="40" t="str">
        <f t="shared" si="31"/>
        <v/>
      </c>
      <c r="O241" s="40" t="str">
        <f t="shared" si="32"/>
        <v/>
      </c>
      <c r="P241" s="40" t="str">
        <f t="shared" si="33"/>
        <v/>
      </c>
    </row>
    <row r="242" spans="8:16" ht="12.75" customHeight="1" x14ac:dyDescent="0.2">
      <c r="H242" s="52" t="e">
        <f t="shared" si="28"/>
        <v>#VALUE!</v>
      </c>
      <c r="I242" s="37" t="str">
        <f t="shared" si="34"/>
        <v/>
      </c>
      <c r="J242" s="38" t="str">
        <f t="shared" si="35"/>
        <v/>
      </c>
      <c r="K242" s="53">
        <f t="shared" si="29"/>
        <v>0</v>
      </c>
      <c r="L242" s="39" t="str">
        <f t="shared" si="30"/>
        <v/>
      </c>
      <c r="M242" s="40" t="str">
        <f t="shared" si="27"/>
        <v/>
      </c>
      <c r="N242" s="40" t="str">
        <f t="shared" si="31"/>
        <v/>
      </c>
      <c r="O242" s="40" t="str">
        <f t="shared" si="32"/>
        <v/>
      </c>
      <c r="P242" s="40" t="str">
        <f t="shared" si="33"/>
        <v/>
      </c>
    </row>
    <row r="243" spans="8:16" ht="12.75" customHeight="1" x14ac:dyDescent="0.2">
      <c r="H243" s="52" t="e">
        <f t="shared" si="28"/>
        <v>#VALUE!</v>
      </c>
      <c r="I243" s="37" t="str">
        <f t="shared" si="34"/>
        <v/>
      </c>
      <c r="J243" s="38" t="str">
        <f t="shared" si="35"/>
        <v/>
      </c>
      <c r="K243" s="53">
        <f t="shared" si="29"/>
        <v>0</v>
      </c>
      <c r="L243" s="39" t="str">
        <f t="shared" si="30"/>
        <v/>
      </c>
      <c r="M243" s="40" t="str">
        <f t="shared" si="27"/>
        <v/>
      </c>
      <c r="N243" s="40" t="str">
        <f t="shared" si="31"/>
        <v/>
      </c>
      <c r="O243" s="40" t="str">
        <f t="shared" si="32"/>
        <v/>
      </c>
      <c r="P243" s="40" t="str">
        <f t="shared" si="33"/>
        <v/>
      </c>
    </row>
    <row r="244" spans="8:16" ht="12.75" customHeight="1" x14ac:dyDescent="0.2">
      <c r="H244" s="52" t="e">
        <f t="shared" si="28"/>
        <v>#VALUE!</v>
      </c>
      <c r="I244" s="37" t="str">
        <f t="shared" si="34"/>
        <v/>
      </c>
      <c r="J244" s="38" t="str">
        <f t="shared" si="35"/>
        <v/>
      </c>
      <c r="K244" s="53">
        <f t="shared" si="29"/>
        <v>0</v>
      </c>
      <c r="L244" s="39" t="str">
        <f t="shared" si="30"/>
        <v/>
      </c>
      <c r="M244" s="40" t="str">
        <f t="shared" si="27"/>
        <v/>
      </c>
      <c r="N244" s="40" t="str">
        <f t="shared" si="31"/>
        <v/>
      </c>
      <c r="O244" s="40" t="str">
        <f t="shared" si="32"/>
        <v/>
      </c>
      <c r="P244" s="40" t="str">
        <f t="shared" si="33"/>
        <v/>
      </c>
    </row>
    <row r="245" spans="8:16" ht="12.75" customHeight="1" x14ac:dyDescent="0.2">
      <c r="H245" s="52" t="e">
        <f t="shared" si="28"/>
        <v>#VALUE!</v>
      </c>
      <c r="I245" s="37" t="str">
        <f t="shared" si="34"/>
        <v/>
      </c>
      <c r="J245" s="38" t="str">
        <f t="shared" si="35"/>
        <v/>
      </c>
      <c r="K245" s="53">
        <f t="shared" si="29"/>
        <v>0</v>
      </c>
      <c r="L245" s="39" t="str">
        <f t="shared" si="30"/>
        <v/>
      </c>
      <c r="M245" s="40" t="str">
        <f t="shared" si="27"/>
        <v/>
      </c>
      <c r="N245" s="40" t="str">
        <f t="shared" si="31"/>
        <v/>
      </c>
      <c r="O245" s="40" t="str">
        <f t="shared" si="32"/>
        <v/>
      </c>
      <c r="P245" s="40" t="str">
        <f t="shared" si="33"/>
        <v/>
      </c>
    </row>
    <row r="246" spans="8:16" ht="12.75" customHeight="1" x14ac:dyDescent="0.2">
      <c r="H246" s="52" t="e">
        <f t="shared" si="28"/>
        <v>#VALUE!</v>
      </c>
      <c r="I246" s="37" t="str">
        <f t="shared" si="34"/>
        <v/>
      </c>
      <c r="J246" s="38" t="str">
        <f t="shared" si="35"/>
        <v/>
      </c>
      <c r="K246" s="53">
        <f t="shared" si="29"/>
        <v>0</v>
      </c>
      <c r="L246" s="39" t="str">
        <f t="shared" si="30"/>
        <v/>
      </c>
      <c r="M246" s="40" t="str">
        <f t="shared" si="27"/>
        <v/>
      </c>
      <c r="N246" s="40" t="str">
        <f t="shared" si="31"/>
        <v/>
      </c>
      <c r="O246" s="40" t="str">
        <f t="shared" si="32"/>
        <v/>
      </c>
      <c r="P246" s="40" t="str">
        <f t="shared" si="33"/>
        <v/>
      </c>
    </row>
    <row r="247" spans="8:16" ht="12.75" customHeight="1" x14ac:dyDescent="0.2">
      <c r="H247" s="52" t="e">
        <f t="shared" si="28"/>
        <v>#VALUE!</v>
      </c>
      <c r="I247" s="37" t="str">
        <f t="shared" si="34"/>
        <v/>
      </c>
      <c r="J247" s="38" t="str">
        <f t="shared" si="35"/>
        <v/>
      </c>
      <c r="K247" s="53">
        <f t="shared" si="29"/>
        <v>0</v>
      </c>
      <c r="L247" s="39" t="str">
        <f t="shared" si="30"/>
        <v/>
      </c>
      <c r="M247" s="40" t="str">
        <f t="shared" si="27"/>
        <v/>
      </c>
      <c r="N247" s="40" t="str">
        <f t="shared" si="31"/>
        <v/>
      </c>
      <c r="O247" s="40" t="str">
        <f t="shared" si="32"/>
        <v/>
      </c>
      <c r="P247" s="40" t="str">
        <f t="shared" si="33"/>
        <v/>
      </c>
    </row>
    <row r="248" spans="8:16" ht="12.75" customHeight="1" x14ac:dyDescent="0.2">
      <c r="H248" s="52" t="e">
        <f t="shared" si="28"/>
        <v>#VALUE!</v>
      </c>
      <c r="I248" s="37" t="str">
        <f t="shared" si="34"/>
        <v/>
      </c>
      <c r="J248" s="38" t="str">
        <f t="shared" si="35"/>
        <v/>
      </c>
      <c r="K248" s="53">
        <f t="shared" si="29"/>
        <v>0</v>
      </c>
      <c r="L248" s="39" t="str">
        <f t="shared" si="30"/>
        <v/>
      </c>
      <c r="M248" s="40" t="str">
        <f t="shared" si="27"/>
        <v/>
      </c>
      <c r="N248" s="40" t="str">
        <f t="shared" si="31"/>
        <v/>
      </c>
      <c r="O248" s="40" t="str">
        <f t="shared" si="32"/>
        <v/>
      </c>
      <c r="P248" s="40" t="str">
        <f t="shared" si="33"/>
        <v/>
      </c>
    </row>
    <row r="249" spans="8:16" ht="12.75" customHeight="1" x14ac:dyDescent="0.2">
      <c r="H249" s="52" t="e">
        <f t="shared" si="28"/>
        <v>#VALUE!</v>
      </c>
      <c r="I249" s="37" t="str">
        <f t="shared" si="34"/>
        <v/>
      </c>
      <c r="J249" s="38" t="str">
        <f t="shared" si="35"/>
        <v/>
      </c>
      <c r="K249" s="53">
        <f t="shared" si="29"/>
        <v>0</v>
      </c>
      <c r="L249" s="39" t="str">
        <f t="shared" si="30"/>
        <v/>
      </c>
      <c r="M249" s="40" t="str">
        <f t="shared" si="27"/>
        <v/>
      </c>
      <c r="N249" s="40" t="str">
        <f t="shared" si="31"/>
        <v/>
      </c>
      <c r="O249" s="40" t="str">
        <f t="shared" si="32"/>
        <v/>
      </c>
      <c r="P249" s="40" t="str">
        <f t="shared" si="33"/>
        <v/>
      </c>
    </row>
    <row r="250" spans="8:16" ht="12.75" customHeight="1" x14ac:dyDescent="0.2">
      <c r="H250" s="52" t="e">
        <f t="shared" si="28"/>
        <v>#VALUE!</v>
      </c>
      <c r="I250" s="37" t="str">
        <f t="shared" si="34"/>
        <v/>
      </c>
      <c r="J250" s="38" t="str">
        <f t="shared" si="35"/>
        <v/>
      </c>
      <c r="K250" s="53">
        <f t="shared" si="29"/>
        <v>0</v>
      </c>
      <c r="L250" s="39" t="str">
        <f t="shared" si="30"/>
        <v/>
      </c>
      <c r="M250" s="40" t="str">
        <f t="shared" si="27"/>
        <v/>
      </c>
      <c r="N250" s="40" t="str">
        <f t="shared" si="31"/>
        <v/>
      </c>
      <c r="O250" s="40" t="str">
        <f t="shared" si="32"/>
        <v/>
      </c>
      <c r="P250" s="40" t="str">
        <f t="shared" si="33"/>
        <v/>
      </c>
    </row>
    <row r="251" spans="8:16" ht="12.75" customHeight="1" x14ac:dyDescent="0.2">
      <c r="H251" s="52" t="e">
        <f t="shared" si="28"/>
        <v>#VALUE!</v>
      </c>
      <c r="I251" s="37" t="str">
        <f t="shared" si="34"/>
        <v/>
      </c>
      <c r="J251" s="38" t="str">
        <f t="shared" si="35"/>
        <v/>
      </c>
      <c r="K251" s="53">
        <f t="shared" si="29"/>
        <v>0</v>
      </c>
      <c r="L251" s="39" t="str">
        <f t="shared" si="30"/>
        <v/>
      </c>
      <c r="M251" s="40" t="str">
        <f t="shared" si="27"/>
        <v/>
      </c>
      <c r="N251" s="40" t="str">
        <f t="shared" si="31"/>
        <v/>
      </c>
      <c r="O251" s="40" t="str">
        <f t="shared" si="32"/>
        <v/>
      </c>
      <c r="P251" s="40" t="str">
        <f t="shared" si="33"/>
        <v/>
      </c>
    </row>
    <row r="252" spans="8:16" ht="12.75" customHeight="1" x14ac:dyDescent="0.2">
      <c r="H252" s="52" t="e">
        <f t="shared" si="28"/>
        <v>#VALUE!</v>
      </c>
      <c r="I252" s="37" t="str">
        <f t="shared" si="34"/>
        <v/>
      </c>
      <c r="J252" s="38" t="str">
        <f t="shared" si="35"/>
        <v/>
      </c>
      <c r="K252" s="53">
        <f t="shared" si="29"/>
        <v>0</v>
      </c>
      <c r="L252" s="39" t="str">
        <f t="shared" si="30"/>
        <v/>
      </c>
      <c r="M252" s="40" t="str">
        <f t="shared" si="27"/>
        <v/>
      </c>
      <c r="N252" s="40" t="str">
        <f t="shared" si="31"/>
        <v/>
      </c>
      <c r="O252" s="40" t="str">
        <f t="shared" si="32"/>
        <v/>
      </c>
      <c r="P252" s="40" t="str">
        <f t="shared" si="33"/>
        <v/>
      </c>
    </row>
    <row r="253" spans="8:16" ht="12.75" customHeight="1" x14ac:dyDescent="0.2">
      <c r="H253" s="52" t="e">
        <f t="shared" si="28"/>
        <v>#VALUE!</v>
      </c>
      <c r="I253" s="37" t="str">
        <f t="shared" si="34"/>
        <v/>
      </c>
      <c r="J253" s="38" t="str">
        <f t="shared" si="35"/>
        <v/>
      </c>
      <c r="K253" s="53">
        <f t="shared" si="29"/>
        <v>0</v>
      </c>
      <c r="L253" s="39" t="str">
        <f t="shared" si="30"/>
        <v/>
      </c>
      <c r="M253" s="40" t="str">
        <f t="shared" si="27"/>
        <v/>
      </c>
      <c r="N253" s="40" t="str">
        <f t="shared" si="31"/>
        <v/>
      </c>
      <c r="O253" s="40" t="str">
        <f t="shared" si="32"/>
        <v/>
      </c>
      <c r="P253" s="40" t="str">
        <f t="shared" si="33"/>
        <v/>
      </c>
    </row>
    <row r="254" spans="8:16" ht="12.75" customHeight="1" x14ac:dyDescent="0.2">
      <c r="H254" s="52" t="e">
        <f t="shared" si="28"/>
        <v>#VALUE!</v>
      </c>
      <c r="I254" s="37" t="str">
        <f t="shared" si="34"/>
        <v/>
      </c>
      <c r="J254" s="38" t="str">
        <f t="shared" si="35"/>
        <v/>
      </c>
      <c r="K254" s="53">
        <f t="shared" si="29"/>
        <v>0</v>
      </c>
      <c r="L254" s="39" t="str">
        <f t="shared" si="30"/>
        <v/>
      </c>
      <c r="M254" s="40" t="str">
        <f t="shared" si="27"/>
        <v/>
      </c>
      <c r="N254" s="40" t="str">
        <f t="shared" si="31"/>
        <v/>
      </c>
      <c r="O254" s="40" t="str">
        <f t="shared" si="32"/>
        <v/>
      </c>
      <c r="P254" s="40" t="str">
        <f t="shared" si="33"/>
        <v/>
      </c>
    </row>
    <row r="255" spans="8:16" ht="12.75" customHeight="1" x14ac:dyDescent="0.2">
      <c r="H255" s="52" t="e">
        <f t="shared" si="28"/>
        <v>#VALUE!</v>
      </c>
      <c r="I255" s="37" t="str">
        <f t="shared" si="34"/>
        <v/>
      </c>
      <c r="J255" s="38" t="str">
        <f t="shared" si="35"/>
        <v/>
      </c>
      <c r="K255" s="53">
        <f t="shared" si="29"/>
        <v>0</v>
      </c>
      <c r="L255" s="39" t="str">
        <f t="shared" si="30"/>
        <v/>
      </c>
      <c r="M255" s="40" t="str">
        <f t="shared" si="27"/>
        <v/>
      </c>
      <c r="N255" s="40" t="str">
        <f t="shared" si="31"/>
        <v/>
      </c>
      <c r="O255" s="40" t="str">
        <f t="shared" si="32"/>
        <v/>
      </c>
      <c r="P255" s="40" t="str">
        <f t="shared" si="33"/>
        <v/>
      </c>
    </row>
    <row r="256" spans="8:16" ht="12.75" customHeight="1" x14ac:dyDescent="0.2">
      <c r="H256" s="52" t="e">
        <f t="shared" si="28"/>
        <v>#VALUE!</v>
      </c>
      <c r="I256" s="37" t="str">
        <f t="shared" si="34"/>
        <v/>
      </c>
      <c r="J256" s="38" t="str">
        <f t="shared" si="35"/>
        <v/>
      </c>
      <c r="K256" s="53">
        <f t="shared" si="29"/>
        <v>0</v>
      </c>
      <c r="L256" s="39" t="str">
        <f t="shared" si="30"/>
        <v/>
      </c>
      <c r="M256" s="40" t="str">
        <f t="shared" si="27"/>
        <v/>
      </c>
      <c r="N256" s="40" t="str">
        <f t="shared" si="31"/>
        <v/>
      </c>
      <c r="O256" s="40" t="str">
        <f t="shared" si="32"/>
        <v/>
      </c>
      <c r="P256" s="40" t="str">
        <f t="shared" si="33"/>
        <v/>
      </c>
    </row>
    <row r="257" spans="8:16" ht="12.75" customHeight="1" x14ac:dyDescent="0.2">
      <c r="H257" s="52" t="e">
        <f t="shared" si="28"/>
        <v>#VALUE!</v>
      </c>
      <c r="I257" s="37" t="str">
        <f t="shared" si="34"/>
        <v/>
      </c>
      <c r="J257" s="38" t="str">
        <f t="shared" si="35"/>
        <v/>
      </c>
      <c r="K257" s="53">
        <f t="shared" si="29"/>
        <v>0</v>
      </c>
      <c r="L257" s="39" t="str">
        <f t="shared" si="30"/>
        <v/>
      </c>
      <c r="M257" s="40" t="str">
        <f t="shared" si="27"/>
        <v/>
      </c>
      <c r="N257" s="40" t="str">
        <f t="shared" si="31"/>
        <v/>
      </c>
      <c r="O257" s="40" t="str">
        <f t="shared" si="32"/>
        <v/>
      </c>
      <c r="P257" s="40" t="str">
        <f t="shared" si="33"/>
        <v/>
      </c>
    </row>
    <row r="258" spans="8:16" ht="12.75" customHeight="1" x14ac:dyDescent="0.2">
      <c r="H258" s="52" t="e">
        <f t="shared" si="28"/>
        <v>#VALUE!</v>
      </c>
      <c r="I258" s="37" t="str">
        <f t="shared" si="34"/>
        <v/>
      </c>
      <c r="J258" s="38" t="str">
        <f t="shared" si="35"/>
        <v/>
      </c>
      <c r="K258" s="53">
        <f t="shared" si="29"/>
        <v>0</v>
      </c>
      <c r="L258" s="39" t="str">
        <f t="shared" si="30"/>
        <v/>
      </c>
      <c r="M258" s="40" t="str">
        <f t="shared" si="27"/>
        <v/>
      </c>
      <c r="N258" s="40" t="str">
        <f t="shared" si="31"/>
        <v/>
      </c>
      <c r="O258" s="40" t="str">
        <f t="shared" si="32"/>
        <v/>
      </c>
      <c r="P258" s="40" t="str">
        <f t="shared" si="33"/>
        <v/>
      </c>
    </row>
    <row r="259" spans="8:16" ht="12.75" customHeight="1" x14ac:dyDescent="0.2">
      <c r="I259" s="37" t="str">
        <f t="shared" si="34"/>
        <v/>
      </c>
      <c r="J259" s="38" t="str">
        <f t="shared" si="35"/>
        <v/>
      </c>
      <c r="K259" s="53">
        <f t="shared" si="29"/>
        <v>0</v>
      </c>
      <c r="L259" s="39" t="str">
        <f t="shared" si="30"/>
        <v/>
      </c>
      <c r="M259" s="40" t="str">
        <f t="shared" si="27"/>
        <v/>
      </c>
      <c r="N259" s="40" t="str">
        <f t="shared" si="31"/>
        <v/>
      </c>
      <c r="O259" s="40" t="str">
        <f t="shared" si="32"/>
        <v/>
      </c>
      <c r="P259" s="40" t="str">
        <f t="shared" si="33"/>
        <v/>
      </c>
    </row>
    <row r="260" spans="8:16" ht="12.75" customHeight="1" x14ac:dyDescent="0.2">
      <c r="I260" s="37" t="str">
        <f t="shared" si="34"/>
        <v/>
      </c>
      <c r="J260" s="38" t="str">
        <f t="shared" si="35"/>
        <v/>
      </c>
      <c r="K260" s="53">
        <f t="shared" si="29"/>
        <v>0</v>
      </c>
      <c r="L260" s="39" t="str">
        <f t="shared" si="30"/>
        <v/>
      </c>
      <c r="M260" s="40" t="str">
        <f t="shared" si="27"/>
        <v/>
      </c>
      <c r="N260" s="40" t="str">
        <f t="shared" si="31"/>
        <v/>
      </c>
      <c r="O260" s="40" t="str">
        <f t="shared" si="32"/>
        <v/>
      </c>
      <c r="P260" s="40" t="str">
        <f t="shared" si="33"/>
        <v/>
      </c>
    </row>
    <row r="261" spans="8:16" ht="12.75" customHeight="1" x14ac:dyDescent="0.2">
      <c r="I261" s="37" t="str">
        <f t="shared" si="34"/>
        <v/>
      </c>
      <c r="J261" s="38" t="str">
        <f t="shared" si="35"/>
        <v/>
      </c>
      <c r="K261" s="53">
        <f t="shared" si="29"/>
        <v>0</v>
      </c>
      <c r="L261" s="39" t="str">
        <f t="shared" si="30"/>
        <v/>
      </c>
      <c r="M261" s="40" t="str">
        <f t="shared" si="27"/>
        <v/>
      </c>
      <c r="N261" s="40" t="str">
        <f t="shared" si="31"/>
        <v/>
      </c>
      <c r="O261" s="40" t="str">
        <f t="shared" si="32"/>
        <v/>
      </c>
      <c r="P261" s="40" t="str">
        <f t="shared" si="33"/>
        <v/>
      </c>
    </row>
    <row r="262" spans="8:16" ht="12.75" customHeight="1" x14ac:dyDescent="0.2">
      <c r="I262" s="37" t="str">
        <f t="shared" si="34"/>
        <v/>
      </c>
      <c r="J262" s="38" t="str">
        <f t="shared" si="35"/>
        <v/>
      </c>
      <c r="K262" s="53">
        <f t="shared" si="29"/>
        <v>0</v>
      </c>
      <c r="L262" s="39" t="str">
        <f t="shared" si="30"/>
        <v/>
      </c>
      <c r="M262" s="40" t="str">
        <f t="shared" si="27"/>
        <v/>
      </c>
      <c r="N262" s="40" t="str">
        <f t="shared" si="31"/>
        <v/>
      </c>
      <c r="O262" s="40" t="str">
        <f t="shared" si="32"/>
        <v/>
      </c>
      <c r="P262" s="40" t="str">
        <f t="shared" si="33"/>
        <v/>
      </c>
    </row>
    <row r="263" spans="8:16" ht="12.75" customHeight="1" x14ac:dyDescent="0.2">
      <c r="I263" s="37" t="str">
        <f t="shared" si="34"/>
        <v/>
      </c>
      <c r="J263" s="38" t="str">
        <f t="shared" si="35"/>
        <v/>
      </c>
      <c r="K263" s="53">
        <f t="shared" si="29"/>
        <v>0</v>
      </c>
      <c r="L263" s="39" t="str">
        <f t="shared" si="30"/>
        <v/>
      </c>
      <c r="M263" s="40" t="str">
        <f t="shared" si="27"/>
        <v/>
      </c>
      <c r="N263" s="40" t="str">
        <f t="shared" si="31"/>
        <v/>
      </c>
      <c r="O263" s="40" t="str">
        <f t="shared" si="32"/>
        <v/>
      </c>
      <c r="P263" s="40" t="str">
        <f t="shared" si="33"/>
        <v/>
      </c>
    </row>
    <row r="264" spans="8:16" ht="12.75" customHeight="1" x14ac:dyDescent="0.2">
      <c r="I264" s="37" t="str">
        <f t="shared" si="34"/>
        <v/>
      </c>
      <c r="J264" s="38" t="str">
        <f t="shared" si="35"/>
        <v/>
      </c>
      <c r="K264" s="53">
        <f t="shared" si="29"/>
        <v>0</v>
      </c>
      <c r="L264" s="39" t="str">
        <f t="shared" si="30"/>
        <v/>
      </c>
      <c r="M264" s="40" t="str">
        <f t="shared" si="27"/>
        <v/>
      </c>
      <c r="N264" s="40" t="str">
        <f t="shared" si="31"/>
        <v/>
      </c>
      <c r="O264" s="40" t="str">
        <f t="shared" si="32"/>
        <v/>
      </c>
      <c r="P264" s="40" t="str">
        <f t="shared" si="33"/>
        <v/>
      </c>
    </row>
    <row r="265" spans="8:16" ht="12.75" customHeight="1" x14ac:dyDescent="0.2">
      <c r="I265" s="37" t="str">
        <f t="shared" si="34"/>
        <v/>
      </c>
      <c r="J265" s="38" t="str">
        <f t="shared" si="35"/>
        <v/>
      </c>
      <c r="K265" s="53">
        <f t="shared" si="29"/>
        <v>0</v>
      </c>
      <c r="L265" s="39" t="str">
        <f t="shared" si="30"/>
        <v/>
      </c>
      <c r="M265" s="40" t="str">
        <f t="shared" si="27"/>
        <v/>
      </c>
      <c r="N265" s="40" t="str">
        <f t="shared" si="31"/>
        <v/>
      </c>
      <c r="O265" s="40" t="str">
        <f t="shared" si="32"/>
        <v/>
      </c>
      <c r="P265" s="40" t="str">
        <f t="shared" si="33"/>
        <v/>
      </c>
    </row>
    <row r="266" spans="8:16" ht="12.75" customHeight="1" x14ac:dyDescent="0.2">
      <c r="I266" s="37" t="str">
        <f t="shared" si="34"/>
        <v/>
      </c>
      <c r="J266" s="38" t="str">
        <f t="shared" si="35"/>
        <v/>
      </c>
      <c r="K266" s="53">
        <f t="shared" si="29"/>
        <v>0</v>
      </c>
      <c r="L266" s="39" t="str">
        <f t="shared" si="30"/>
        <v/>
      </c>
      <c r="M266" s="40" t="str">
        <f t="shared" si="27"/>
        <v/>
      </c>
      <c r="N266" s="40" t="str">
        <f t="shared" si="31"/>
        <v/>
      </c>
      <c r="O266" s="40" t="str">
        <f t="shared" si="32"/>
        <v/>
      </c>
      <c r="P266" s="40" t="str">
        <f t="shared" si="33"/>
        <v/>
      </c>
    </row>
    <row r="267" spans="8:16" ht="12.75" customHeight="1" x14ac:dyDescent="0.2">
      <c r="I267" s="37" t="str">
        <f t="shared" si="34"/>
        <v/>
      </c>
      <c r="J267" s="38" t="str">
        <f t="shared" si="35"/>
        <v/>
      </c>
      <c r="K267" s="53">
        <f t="shared" si="29"/>
        <v>0</v>
      </c>
      <c r="L267" s="39" t="str">
        <f t="shared" si="30"/>
        <v/>
      </c>
      <c r="M267" s="40" t="str">
        <f t="shared" si="27"/>
        <v/>
      </c>
      <c r="N267" s="40" t="str">
        <f t="shared" si="31"/>
        <v/>
      </c>
      <c r="O267" s="40" t="str">
        <f t="shared" si="32"/>
        <v/>
      </c>
      <c r="P267" s="40" t="str">
        <f t="shared" si="33"/>
        <v/>
      </c>
    </row>
    <row r="268" spans="8:16" ht="12.75" customHeight="1" x14ac:dyDescent="0.2">
      <c r="I268" s="37" t="str">
        <f t="shared" si="34"/>
        <v/>
      </c>
      <c r="J268" s="38" t="str">
        <f t="shared" si="35"/>
        <v/>
      </c>
      <c r="K268" s="53">
        <f t="shared" si="29"/>
        <v>0</v>
      </c>
      <c r="L268" s="39" t="str">
        <f t="shared" si="30"/>
        <v/>
      </c>
      <c r="M268" s="40" t="str">
        <f t="shared" si="27"/>
        <v/>
      </c>
      <c r="N268" s="40" t="str">
        <f t="shared" si="31"/>
        <v/>
      </c>
      <c r="O268" s="40" t="str">
        <f t="shared" si="32"/>
        <v/>
      </c>
      <c r="P268" s="40" t="str">
        <f t="shared" si="33"/>
        <v/>
      </c>
    </row>
    <row r="269" spans="8:16" ht="12.75" customHeight="1" x14ac:dyDescent="0.2">
      <c r="I269" s="37" t="str">
        <f t="shared" si="34"/>
        <v/>
      </c>
      <c r="J269" s="38" t="str">
        <f t="shared" si="35"/>
        <v/>
      </c>
      <c r="K269" s="53">
        <f t="shared" si="29"/>
        <v>0</v>
      </c>
      <c r="L269" s="39" t="str">
        <f t="shared" si="30"/>
        <v/>
      </c>
      <c r="M269" s="40" t="str">
        <f t="shared" si="27"/>
        <v/>
      </c>
      <c r="N269" s="40" t="str">
        <f t="shared" si="31"/>
        <v/>
      </c>
      <c r="O269" s="40" t="str">
        <f t="shared" si="32"/>
        <v/>
      </c>
      <c r="P269" s="40" t="str">
        <f t="shared" si="33"/>
        <v/>
      </c>
    </row>
    <row r="270" spans="8:16" ht="12.75" customHeight="1" x14ac:dyDescent="0.2">
      <c r="I270" s="37" t="str">
        <f t="shared" si="34"/>
        <v/>
      </c>
      <c r="J270" s="38" t="str">
        <f t="shared" si="35"/>
        <v/>
      </c>
      <c r="K270" s="53">
        <f t="shared" si="29"/>
        <v>0</v>
      </c>
      <c r="L270" s="39" t="str">
        <f t="shared" si="30"/>
        <v/>
      </c>
      <c r="M270" s="40" t="str">
        <f t="shared" si="27"/>
        <v/>
      </c>
      <c r="N270" s="40" t="str">
        <f t="shared" si="31"/>
        <v/>
      </c>
      <c r="O270" s="40" t="str">
        <f t="shared" si="32"/>
        <v/>
      </c>
      <c r="P270" s="40" t="str">
        <f t="shared" si="33"/>
        <v/>
      </c>
    </row>
    <row r="271" spans="8:16" ht="12.75" customHeight="1" x14ac:dyDescent="0.2">
      <c r="I271" s="37" t="str">
        <f t="shared" si="34"/>
        <v/>
      </c>
      <c r="J271" s="38" t="str">
        <f t="shared" si="35"/>
        <v/>
      </c>
      <c r="K271" s="53">
        <f t="shared" si="29"/>
        <v>0</v>
      </c>
      <c r="L271" s="39" t="str">
        <f t="shared" si="30"/>
        <v/>
      </c>
      <c r="M271" s="40" t="str">
        <f t="shared" ref="M271:M334" si="36">IF(I271&lt;&gt;"",P270,"")</f>
        <v/>
      </c>
      <c r="N271" s="40" t="str">
        <f t="shared" si="31"/>
        <v/>
      </c>
      <c r="O271" s="40" t="str">
        <f t="shared" si="32"/>
        <v/>
      </c>
      <c r="P271" s="40" t="str">
        <f t="shared" si="33"/>
        <v/>
      </c>
    </row>
    <row r="272" spans="8:16" ht="12.75" customHeight="1" x14ac:dyDescent="0.2">
      <c r="I272" s="37" t="str">
        <f t="shared" si="34"/>
        <v/>
      </c>
      <c r="J272" s="38" t="str">
        <f t="shared" si="35"/>
        <v/>
      </c>
      <c r="K272" s="53">
        <f t="shared" si="29"/>
        <v>0</v>
      </c>
      <c r="L272" s="39" t="str">
        <f t="shared" si="30"/>
        <v/>
      </c>
      <c r="M272" s="40" t="str">
        <f t="shared" si="36"/>
        <v/>
      </c>
      <c r="N272" s="40" t="str">
        <f t="shared" si="31"/>
        <v/>
      </c>
      <c r="O272" s="40" t="str">
        <f t="shared" si="32"/>
        <v/>
      </c>
      <c r="P272" s="40" t="str">
        <f t="shared" si="33"/>
        <v/>
      </c>
    </row>
    <row r="273" spans="9:16" ht="12.75" customHeight="1" x14ac:dyDescent="0.2">
      <c r="I273" s="37" t="str">
        <f t="shared" si="34"/>
        <v/>
      </c>
      <c r="J273" s="38" t="str">
        <f t="shared" si="35"/>
        <v/>
      </c>
      <c r="K273" s="53">
        <f t="shared" si="29"/>
        <v>0</v>
      </c>
      <c r="L273" s="39" t="str">
        <f t="shared" si="30"/>
        <v/>
      </c>
      <c r="M273" s="40" t="str">
        <f t="shared" si="36"/>
        <v/>
      </c>
      <c r="N273" s="40" t="str">
        <f t="shared" si="31"/>
        <v/>
      </c>
      <c r="O273" s="40" t="str">
        <f t="shared" si="32"/>
        <v/>
      </c>
      <c r="P273" s="40" t="str">
        <f t="shared" si="33"/>
        <v/>
      </c>
    </row>
    <row r="274" spans="9:16" ht="12.75" customHeight="1" x14ac:dyDescent="0.2">
      <c r="I274" s="37" t="str">
        <f t="shared" si="34"/>
        <v/>
      </c>
      <c r="J274" s="38" t="str">
        <f t="shared" si="35"/>
        <v/>
      </c>
      <c r="K274" s="53">
        <f t="shared" si="29"/>
        <v>0</v>
      </c>
      <c r="L274" s="39" t="str">
        <f t="shared" si="30"/>
        <v/>
      </c>
      <c r="M274" s="40" t="str">
        <f t="shared" si="36"/>
        <v/>
      </c>
      <c r="N274" s="40" t="str">
        <f t="shared" si="31"/>
        <v/>
      </c>
      <c r="O274" s="40" t="str">
        <f t="shared" si="32"/>
        <v/>
      </c>
      <c r="P274" s="40" t="str">
        <f t="shared" si="33"/>
        <v/>
      </c>
    </row>
    <row r="275" spans="9:16" ht="12.75" customHeight="1" x14ac:dyDescent="0.2">
      <c r="I275" s="37" t="str">
        <f t="shared" si="34"/>
        <v/>
      </c>
      <c r="J275" s="38" t="str">
        <f t="shared" si="35"/>
        <v/>
      </c>
      <c r="K275" s="53">
        <f t="shared" si="29"/>
        <v>0</v>
      </c>
      <c r="L275" s="39" t="str">
        <f t="shared" si="30"/>
        <v/>
      </c>
      <c r="M275" s="40" t="str">
        <f t="shared" si="36"/>
        <v/>
      </c>
      <c r="N275" s="40" t="str">
        <f t="shared" si="31"/>
        <v/>
      </c>
      <c r="O275" s="40" t="str">
        <f t="shared" si="32"/>
        <v/>
      </c>
      <c r="P275" s="40" t="str">
        <f t="shared" si="33"/>
        <v/>
      </c>
    </row>
    <row r="276" spans="9:16" ht="12.75" customHeight="1" x14ac:dyDescent="0.2">
      <c r="I276" s="37" t="str">
        <f t="shared" si="34"/>
        <v/>
      </c>
      <c r="J276" s="38" t="str">
        <f t="shared" si="35"/>
        <v/>
      </c>
      <c r="K276" s="53">
        <f t="shared" ref="K276:K339" si="37">IF(J277="",0,J277)</f>
        <v>0</v>
      </c>
      <c r="L276" s="39" t="str">
        <f t="shared" ref="L276:L339" si="38">IF(J276="","",$L$15)</f>
        <v/>
      </c>
      <c r="M276" s="40" t="str">
        <f t="shared" si="36"/>
        <v/>
      </c>
      <c r="N276" s="40" t="str">
        <f t="shared" ref="N276:N339" si="39">IF(I276&lt;&gt;"",$N$15*M276,"")</f>
        <v/>
      </c>
      <c r="O276" s="40" t="str">
        <f t="shared" ref="O276:O339" si="40">IF(I276&lt;&gt;"",L276-N276,"")</f>
        <v/>
      </c>
      <c r="P276" s="40" t="str">
        <f t="shared" ref="P276:P339" si="41">IF(I276&lt;&gt;"",M276-O276,"")</f>
        <v/>
      </c>
    </row>
    <row r="277" spans="9:16" ht="12.75" customHeight="1" x14ac:dyDescent="0.2">
      <c r="I277" s="37" t="str">
        <f t="shared" ref="I277:I340" si="42">IF(I276&gt;=$I$15,"",I276+1)</f>
        <v/>
      </c>
      <c r="J277" s="38" t="str">
        <f t="shared" ref="J277:J340" si="43">IF(I277="","",EDATE($J$19,I276))</f>
        <v/>
      </c>
      <c r="K277" s="53">
        <f t="shared" si="37"/>
        <v>0</v>
      </c>
      <c r="L277" s="39" t="str">
        <f t="shared" si="38"/>
        <v/>
      </c>
      <c r="M277" s="40" t="str">
        <f t="shared" si="36"/>
        <v/>
      </c>
      <c r="N277" s="40" t="str">
        <f t="shared" si="39"/>
        <v/>
      </c>
      <c r="O277" s="40" t="str">
        <f t="shared" si="40"/>
        <v/>
      </c>
      <c r="P277" s="40" t="str">
        <f t="shared" si="41"/>
        <v/>
      </c>
    </row>
    <row r="278" spans="9:16" ht="12.75" customHeight="1" x14ac:dyDescent="0.2">
      <c r="I278" s="37" t="str">
        <f t="shared" si="42"/>
        <v/>
      </c>
      <c r="J278" s="38" t="str">
        <f t="shared" si="43"/>
        <v/>
      </c>
      <c r="K278" s="53">
        <f t="shared" si="37"/>
        <v>0</v>
      </c>
      <c r="L278" s="39" t="str">
        <f t="shared" si="38"/>
        <v/>
      </c>
      <c r="M278" s="40" t="str">
        <f t="shared" si="36"/>
        <v/>
      </c>
      <c r="N278" s="40" t="str">
        <f t="shared" si="39"/>
        <v/>
      </c>
      <c r="O278" s="40" t="str">
        <f t="shared" si="40"/>
        <v/>
      </c>
      <c r="P278" s="40" t="str">
        <f t="shared" si="41"/>
        <v/>
      </c>
    </row>
    <row r="279" spans="9:16" ht="12.75" customHeight="1" x14ac:dyDescent="0.2">
      <c r="I279" s="37" t="str">
        <f t="shared" si="42"/>
        <v/>
      </c>
      <c r="J279" s="38" t="str">
        <f t="shared" si="43"/>
        <v/>
      </c>
      <c r="K279" s="53">
        <f t="shared" si="37"/>
        <v>0</v>
      </c>
      <c r="L279" s="39" t="str">
        <f t="shared" si="38"/>
        <v/>
      </c>
      <c r="M279" s="40" t="str">
        <f t="shared" si="36"/>
        <v/>
      </c>
      <c r="N279" s="40" t="str">
        <f t="shared" si="39"/>
        <v/>
      </c>
      <c r="O279" s="40" t="str">
        <f t="shared" si="40"/>
        <v/>
      </c>
      <c r="P279" s="40" t="str">
        <f t="shared" si="41"/>
        <v/>
      </c>
    </row>
    <row r="280" spans="9:16" ht="12.75" customHeight="1" x14ac:dyDescent="0.2">
      <c r="I280" s="37" t="str">
        <f t="shared" si="42"/>
        <v/>
      </c>
      <c r="J280" s="38" t="str">
        <f t="shared" si="43"/>
        <v/>
      </c>
      <c r="K280" s="53">
        <f t="shared" si="37"/>
        <v>0</v>
      </c>
      <c r="L280" s="39" t="str">
        <f t="shared" si="38"/>
        <v/>
      </c>
      <c r="M280" s="40" t="str">
        <f t="shared" si="36"/>
        <v/>
      </c>
      <c r="N280" s="40" t="str">
        <f t="shared" si="39"/>
        <v/>
      </c>
      <c r="O280" s="40" t="str">
        <f t="shared" si="40"/>
        <v/>
      </c>
      <c r="P280" s="40" t="str">
        <f t="shared" si="41"/>
        <v/>
      </c>
    </row>
    <row r="281" spans="9:16" ht="12.75" customHeight="1" x14ac:dyDescent="0.2">
      <c r="I281" s="37" t="str">
        <f t="shared" si="42"/>
        <v/>
      </c>
      <c r="J281" s="38" t="str">
        <f t="shared" si="43"/>
        <v/>
      </c>
      <c r="K281" s="53">
        <f t="shared" si="37"/>
        <v>0</v>
      </c>
      <c r="L281" s="39" t="str">
        <f t="shared" si="38"/>
        <v/>
      </c>
      <c r="M281" s="40" t="str">
        <f t="shared" si="36"/>
        <v/>
      </c>
      <c r="N281" s="40" t="str">
        <f t="shared" si="39"/>
        <v/>
      </c>
      <c r="O281" s="40" t="str">
        <f t="shared" si="40"/>
        <v/>
      </c>
      <c r="P281" s="40" t="str">
        <f t="shared" si="41"/>
        <v/>
      </c>
    </row>
    <row r="282" spans="9:16" ht="12.75" customHeight="1" x14ac:dyDescent="0.2">
      <c r="I282" s="37" t="str">
        <f t="shared" si="42"/>
        <v/>
      </c>
      <c r="J282" s="38" t="str">
        <f t="shared" si="43"/>
        <v/>
      </c>
      <c r="K282" s="53">
        <f t="shared" si="37"/>
        <v>0</v>
      </c>
      <c r="L282" s="39" t="str">
        <f t="shared" si="38"/>
        <v/>
      </c>
      <c r="M282" s="40" t="str">
        <f t="shared" si="36"/>
        <v/>
      </c>
      <c r="N282" s="40" t="str">
        <f t="shared" si="39"/>
        <v/>
      </c>
      <c r="O282" s="40" t="str">
        <f t="shared" si="40"/>
        <v/>
      </c>
      <c r="P282" s="40" t="str">
        <f t="shared" si="41"/>
        <v/>
      </c>
    </row>
    <row r="283" spans="9:16" ht="12.75" customHeight="1" x14ac:dyDescent="0.2">
      <c r="I283" s="37" t="str">
        <f t="shared" si="42"/>
        <v/>
      </c>
      <c r="J283" s="38" t="str">
        <f t="shared" si="43"/>
        <v/>
      </c>
      <c r="K283" s="53">
        <f t="shared" si="37"/>
        <v>0</v>
      </c>
      <c r="L283" s="39" t="str">
        <f t="shared" si="38"/>
        <v/>
      </c>
      <c r="M283" s="40" t="str">
        <f t="shared" si="36"/>
        <v/>
      </c>
      <c r="N283" s="40" t="str">
        <f t="shared" si="39"/>
        <v/>
      </c>
      <c r="O283" s="40" t="str">
        <f t="shared" si="40"/>
        <v/>
      </c>
      <c r="P283" s="40" t="str">
        <f t="shared" si="41"/>
        <v/>
      </c>
    </row>
    <row r="284" spans="9:16" ht="12.75" customHeight="1" x14ac:dyDescent="0.2">
      <c r="I284" s="37" t="str">
        <f t="shared" si="42"/>
        <v/>
      </c>
      <c r="J284" s="38" t="str">
        <f t="shared" si="43"/>
        <v/>
      </c>
      <c r="K284" s="53">
        <f t="shared" si="37"/>
        <v>0</v>
      </c>
      <c r="L284" s="39" t="str">
        <f t="shared" si="38"/>
        <v/>
      </c>
      <c r="M284" s="40" t="str">
        <f t="shared" si="36"/>
        <v/>
      </c>
      <c r="N284" s="40" t="str">
        <f t="shared" si="39"/>
        <v/>
      </c>
      <c r="O284" s="40" t="str">
        <f t="shared" si="40"/>
        <v/>
      </c>
      <c r="P284" s="40" t="str">
        <f t="shared" si="41"/>
        <v/>
      </c>
    </row>
    <row r="285" spans="9:16" ht="12.75" customHeight="1" x14ac:dyDescent="0.2">
      <c r="I285" s="37" t="str">
        <f t="shared" si="42"/>
        <v/>
      </c>
      <c r="J285" s="38" t="str">
        <f t="shared" si="43"/>
        <v/>
      </c>
      <c r="K285" s="53">
        <f t="shared" si="37"/>
        <v>0</v>
      </c>
      <c r="L285" s="39" t="str">
        <f t="shared" si="38"/>
        <v/>
      </c>
      <c r="M285" s="40" t="str">
        <f t="shared" si="36"/>
        <v/>
      </c>
      <c r="N285" s="40" t="str">
        <f t="shared" si="39"/>
        <v/>
      </c>
      <c r="O285" s="40" t="str">
        <f t="shared" si="40"/>
        <v/>
      </c>
      <c r="P285" s="40" t="str">
        <f t="shared" si="41"/>
        <v/>
      </c>
    </row>
    <row r="286" spans="9:16" ht="12.75" customHeight="1" x14ac:dyDescent="0.2">
      <c r="I286" s="37" t="str">
        <f t="shared" si="42"/>
        <v/>
      </c>
      <c r="J286" s="38" t="str">
        <f t="shared" si="43"/>
        <v/>
      </c>
      <c r="K286" s="53">
        <f t="shared" si="37"/>
        <v>0</v>
      </c>
      <c r="L286" s="39" t="str">
        <f t="shared" si="38"/>
        <v/>
      </c>
      <c r="M286" s="40" t="str">
        <f t="shared" si="36"/>
        <v/>
      </c>
      <c r="N286" s="40" t="str">
        <f t="shared" si="39"/>
        <v/>
      </c>
      <c r="O286" s="40" t="str">
        <f t="shared" si="40"/>
        <v/>
      </c>
      <c r="P286" s="40" t="str">
        <f t="shared" si="41"/>
        <v/>
      </c>
    </row>
    <row r="287" spans="9:16" ht="12.75" customHeight="1" x14ac:dyDescent="0.2">
      <c r="I287" s="37" t="str">
        <f t="shared" si="42"/>
        <v/>
      </c>
      <c r="J287" s="38" t="str">
        <f t="shared" si="43"/>
        <v/>
      </c>
      <c r="K287" s="53">
        <f t="shared" si="37"/>
        <v>0</v>
      </c>
      <c r="L287" s="39" t="str">
        <f t="shared" si="38"/>
        <v/>
      </c>
      <c r="M287" s="40" t="str">
        <f t="shared" si="36"/>
        <v/>
      </c>
      <c r="N287" s="40" t="str">
        <f t="shared" si="39"/>
        <v/>
      </c>
      <c r="O287" s="40" t="str">
        <f t="shared" si="40"/>
        <v/>
      </c>
      <c r="P287" s="40" t="str">
        <f t="shared" si="41"/>
        <v/>
      </c>
    </row>
    <row r="288" spans="9:16" ht="12.75" customHeight="1" x14ac:dyDescent="0.2">
      <c r="I288" s="37" t="str">
        <f t="shared" si="42"/>
        <v/>
      </c>
      <c r="J288" s="38" t="str">
        <f t="shared" si="43"/>
        <v/>
      </c>
      <c r="K288" s="53">
        <f t="shared" si="37"/>
        <v>0</v>
      </c>
      <c r="L288" s="39" t="str">
        <f t="shared" si="38"/>
        <v/>
      </c>
      <c r="M288" s="40" t="str">
        <f t="shared" si="36"/>
        <v/>
      </c>
      <c r="N288" s="40" t="str">
        <f t="shared" si="39"/>
        <v/>
      </c>
      <c r="O288" s="40" t="str">
        <f t="shared" si="40"/>
        <v/>
      </c>
      <c r="P288" s="40" t="str">
        <f t="shared" si="41"/>
        <v/>
      </c>
    </row>
    <row r="289" spans="9:16" ht="12.75" customHeight="1" x14ac:dyDescent="0.2">
      <c r="I289" s="37" t="str">
        <f t="shared" si="42"/>
        <v/>
      </c>
      <c r="J289" s="38" t="str">
        <f t="shared" si="43"/>
        <v/>
      </c>
      <c r="K289" s="53">
        <f t="shared" si="37"/>
        <v>0</v>
      </c>
      <c r="L289" s="39" t="str">
        <f t="shared" si="38"/>
        <v/>
      </c>
      <c r="M289" s="40" t="str">
        <f t="shared" si="36"/>
        <v/>
      </c>
      <c r="N289" s="40" t="str">
        <f t="shared" si="39"/>
        <v/>
      </c>
      <c r="O289" s="40" t="str">
        <f t="shared" si="40"/>
        <v/>
      </c>
      <c r="P289" s="40" t="str">
        <f t="shared" si="41"/>
        <v/>
      </c>
    </row>
    <row r="290" spans="9:16" ht="12.75" customHeight="1" x14ac:dyDescent="0.2">
      <c r="I290" s="37" t="str">
        <f t="shared" si="42"/>
        <v/>
      </c>
      <c r="J290" s="38" t="str">
        <f t="shared" si="43"/>
        <v/>
      </c>
      <c r="K290" s="53">
        <f t="shared" si="37"/>
        <v>0</v>
      </c>
      <c r="L290" s="39" t="str">
        <f t="shared" si="38"/>
        <v/>
      </c>
      <c r="M290" s="40" t="str">
        <f t="shared" si="36"/>
        <v/>
      </c>
      <c r="N290" s="40" t="str">
        <f t="shared" si="39"/>
        <v/>
      </c>
      <c r="O290" s="40" t="str">
        <f t="shared" si="40"/>
        <v/>
      </c>
      <c r="P290" s="40" t="str">
        <f t="shared" si="41"/>
        <v/>
      </c>
    </row>
    <row r="291" spans="9:16" ht="12.75" customHeight="1" x14ac:dyDescent="0.2">
      <c r="I291" s="37" t="str">
        <f t="shared" si="42"/>
        <v/>
      </c>
      <c r="J291" s="38" t="str">
        <f t="shared" si="43"/>
        <v/>
      </c>
      <c r="K291" s="53">
        <f t="shared" si="37"/>
        <v>0</v>
      </c>
      <c r="L291" s="39" t="str">
        <f t="shared" si="38"/>
        <v/>
      </c>
      <c r="M291" s="40" t="str">
        <f t="shared" si="36"/>
        <v/>
      </c>
      <c r="N291" s="40" t="str">
        <f t="shared" si="39"/>
        <v/>
      </c>
      <c r="O291" s="40" t="str">
        <f t="shared" si="40"/>
        <v/>
      </c>
      <c r="P291" s="40" t="str">
        <f t="shared" si="41"/>
        <v/>
      </c>
    </row>
    <row r="292" spans="9:16" ht="12.75" customHeight="1" x14ac:dyDescent="0.2">
      <c r="I292" s="37" t="str">
        <f t="shared" si="42"/>
        <v/>
      </c>
      <c r="J292" s="38" t="str">
        <f t="shared" si="43"/>
        <v/>
      </c>
      <c r="K292" s="53">
        <f t="shared" si="37"/>
        <v>0</v>
      </c>
      <c r="L292" s="39" t="str">
        <f t="shared" si="38"/>
        <v/>
      </c>
      <c r="M292" s="40" t="str">
        <f t="shared" si="36"/>
        <v/>
      </c>
      <c r="N292" s="40" t="str">
        <f t="shared" si="39"/>
        <v/>
      </c>
      <c r="O292" s="40" t="str">
        <f t="shared" si="40"/>
        <v/>
      </c>
      <c r="P292" s="40" t="str">
        <f t="shared" si="41"/>
        <v/>
      </c>
    </row>
    <row r="293" spans="9:16" ht="12.75" customHeight="1" x14ac:dyDescent="0.2">
      <c r="I293" s="37" t="str">
        <f t="shared" si="42"/>
        <v/>
      </c>
      <c r="J293" s="38" t="str">
        <f t="shared" si="43"/>
        <v/>
      </c>
      <c r="K293" s="53">
        <f t="shared" si="37"/>
        <v>0</v>
      </c>
      <c r="L293" s="39" t="str">
        <f t="shared" si="38"/>
        <v/>
      </c>
      <c r="M293" s="40" t="str">
        <f t="shared" si="36"/>
        <v/>
      </c>
      <c r="N293" s="40" t="str">
        <f t="shared" si="39"/>
        <v/>
      </c>
      <c r="O293" s="40" t="str">
        <f t="shared" si="40"/>
        <v/>
      </c>
      <c r="P293" s="40" t="str">
        <f t="shared" si="41"/>
        <v/>
      </c>
    </row>
    <row r="294" spans="9:16" ht="12.75" customHeight="1" x14ac:dyDescent="0.2">
      <c r="I294" s="37" t="str">
        <f t="shared" si="42"/>
        <v/>
      </c>
      <c r="J294" s="38" t="str">
        <f t="shared" si="43"/>
        <v/>
      </c>
      <c r="K294" s="53">
        <f t="shared" si="37"/>
        <v>0</v>
      </c>
      <c r="L294" s="39" t="str">
        <f t="shared" si="38"/>
        <v/>
      </c>
      <c r="M294" s="40" t="str">
        <f t="shared" si="36"/>
        <v/>
      </c>
      <c r="N294" s="40" t="str">
        <f t="shared" si="39"/>
        <v/>
      </c>
      <c r="O294" s="40" t="str">
        <f t="shared" si="40"/>
        <v/>
      </c>
      <c r="P294" s="40" t="str">
        <f t="shared" si="41"/>
        <v/>
      </c>
    </row>
    <row r="295" spans="9:16" ht="12.75" customHeight="1" x14ac:dyDescent="0.2">
      <c r="I295" s="37" t="str">
        <f t="shared" si="42"/>
        <v/>
      </c>
      <c r="J295" s="38" t="str">
        <f t="shared" si="43"/>
        <v/>
      </c>
      <c r="K295" s="53">
        <f t="shared" si="37"/>
        <v>0</v>
      </c>
      <c r="L295" s="39" t="str">
        <f t="shared" si="38"/>
        <v/>
      </c>
      <c r="M295" s="40" t="str">
        <f t="shared" si="36"/>
        <v/>
      </c>
      <c r="N295" s="40" t="str">
        <f t="shared" si="39"/>
        <v/>
      </c>
      <c r="O295" s="40" t="str">
        <f t="shared" si="40"/>
        <v/>
      </c>
      <c r="P295" s="40" t="str">
        <f t="shared" si="41"/>
        <v/>
      </c>
    </row>
    <row r="296" spans="9:16" ht="12.75" customHeight="1" x14ac:dyDescent="0.2">
      <c r="I296" s="37" t="str">
        <f t="shared" si="42"/>
        <v/>
      </c>
      <c r="J296" s="38" t="str">
        <f t="shared" si="43"/>
        <v/>
      </c>
      <c r="K296" s="53">
        <f t="shared" si="37"/>
        <v>0</v>
      </c>
      <c r="L296" s="39" t="str">
        <f t="shared" si="38"/>
        <v/>
      </c>
      <c r="M296" s="40" t="str">
        <f t="shared" si="36"/>
        <v/>
      </c>
      <c r="N296" s="40" t="str">
        <f t="shared" si="39"/>
        <v/>
      </c>
      <c r="O296" s="40" t="str">
        <f t="shared" si="40"/>
        <v/>
      </c>
      <c r="P296" s="40" t="str">
        <f t="shared" si="41"/>
        <v/>
      </c>
    </row>
    <row r="297" spans="9:16" ht="12.75" customHeight="1" x14ac:dyDescent="0.2">
      <c r="I297" s="37" t="str">
        <f t="shared" si="42"/>
        <v/>
      </c>
      <c r="J297" s="38" t="str">
        <f t="shared" si="43"/>
        <v/>
      </c>
      <c r="K297" s="53">
        <f t="shared" si="37"/>
        <v>0</v>
      </c>
      <c r="L297" s="39" t="str">
        <f t="shared" si="38"/>
        <v/>
      </c>
      <c r="M297" s="40" t="str">
        <f t="shared" si="36"/>
        <v/>
      </c>
      <c r="N297" s="40" t="str">
        <f t="shared" si="39"/>
        <v/>
      </c>
      <c r="O297" s="40" t="str">
        <f t="shared" si="40"/>
        <v/>
      </c>
      <c r="P297" s="40" t="str">
        <f t="shared" si="41"/>
        <v/>
      </c>
    </row>
    <row r="298" spans="9:16" ht="12.75" customHeight="1" x14ac:dyDescent="0.2">
      <c r="I298" s="37" t="str">
        <f t="shared" si="42"/>
        <v/>
      </c>
      <c r="J298" s="38" t="str">
        <f t="shared" si="43"/>
        <v/>
      </c>
      <c r="K298" s="53">
        <f t="shared" si="37"/>
        <v>0</v>
      </c>
      <c r="L298" s="39" t="str">
        <f t="shared" si="38"/>
        <v/>
      </c>
      <c r="M298" s="40" t="str">
        <f t="shared" si="36"/>
        <v/>
      </c>
      <c r="N298" s="40" t="str">
        <f t="shared" si="39"/>
        <v/>
      </c>
      <c r="O298" s="40" t="str">
        <f t="shared" si="40"/>
        <v/>
      </c>
      <c r="P298" s="40" t="str">
        <f t="shared" si="41"/>
        <v/>
      </c>
    </row>
    <row r="299" spans="9:16" ht="12.75" customHeight="1" x14ac:dyDescent="0.2">
      <c r="I299" s="37" t="str">
        <f t="shared" si="42"/>
        <v/>
      </c>
      <c r="J299" s="38" t="str">
        <f t="shared" si="43"/>
        <v/>
      </c>
      <c r="K299" s="53">
        <f t="shared" si="37"/>
        <v>0</v>
      </c>
      <c r="L299" s="39" t="str">
        <f t="shared" si="38"/>
        <v/>
      </c>
      <c r="M299" s="40" t="str">
        <f t="shared" si="36"/>
        <v/>
      </c>
      <c r="N299" s="40" t="str">
        <f t="shared" si="39"/>
        <v/>
      </c>
      <c r="O299" s="40" t="str">
        <f t="shared" si="40"/>
        <v/>
      </c>
      <c r="P299" s="40" t="str">
        <f t="shared" si="41"/>
        <v/>
      </c>
    </row>
    <row r="300" spans="9:16" ht="12.75" customHeight="1" x14ac:dyDescent="0.2">
      <c r="I300" s="37" t="str">
        <f t="shared" si="42"/>
        <v/>
      </c>
      <c r="J300" s="38" t="str">
        <f t="shared" si="43"/>
        <v/>
      </c>
      <c r="K300" s="53">
        <f t="shared" si="37"/>
        <v>0</v>
      </c>
      <c r="L300" s="39" t="str">
        <f t="shared" si="38"/>
        <v/>
      </c>
      <c r="M300" s="40" t="str">
        <f t="shared" si="36"/>
        <v/>
      </c>
      <c r="N300" s="40" t="str">
        <f t="shared" si="39"/>
        <v/>
      </c>
      <c r="O300" s="40" t="str">
        <f t="shared" si="40"/>
        <v/>
      </c>
      <c r="P300" s="40" t="str">
        <f t="shared" si="41"/>
        <v/>
      </c>
    </row>
    <row r="301" spans="9:16" ht="12.75" customHeight="1" x14ac:dyDescent="0.2">
      <c r="I301" s="37" t="str">
        <f t="shared" si="42"/>
        <v/>
      </c>
      <c r="J301" s="38" t="str">
        <f t="shared" si="43"/>
        <v/>
      </c>
      <c r="K301" s="53">
        <f t="shared" si="37"/>
        <v>0</v>
      </c>
      <c r="L301" s="39" t="str">
        <f t="shared" si="38"/>
        <v/>
      </c>
      <c r="M301" s="40" t="str">
        <f t="shared" si="36"/>
        <v/>
      </c>
      <c r="N301" s="40" t="str">
        <f t="shared" si="39"/>
        <v/>
      </c>
      <c r="O301" s="40" t="str">
        <f t="shared" si="40"/>
        <v/>
      </c>
      <c r="P301" s="40" t="str">
        <f t="shared" si="41"/>
        <v/>
      </c>
    </row>
    <row r="302" spans="9:16" ht="12.75" customHeight="1" x14ac:dyDescent="0.2">
      <c r="I302" s="37" t="str">
        <f t="shared" si="42"/>
        <v/>
      </c>
      <c r="J302" s="38" t="str">
        <f t="shared" si="43"/>
        <v/>
      </c>
      <c r="K302" s="53">
        <f t="shared" si="37"/>
        <v>0</v>
      </c>
      <c r="L302" s="39" t="str">
        <f t="shared" si="38"/>
        <v/>
      </c>
      <c r="M302" s="40" t="str">
        <f t="shared" si="36"/>
        <v/>
      </c>
      <c r="N302" s="40" t="str">
        <f t="shared" si="39"/>
        <v/>
      </c>
      <c r="O302" s="40" t="str">
        <f t="shared" si="40"/>
        <v/>
      </c>
      <c r="P302" s="40" t="str">
        <f t="shared" si="41"/>
        <v/>
      </c>
    </row>
    <row r="303" spans="9:16" ht="12.75" customHeight="1" x14ac:dyDescent="0.2">
      <c r="I303" s="37" t="str">
        <f t="shared" si="42"/>
        <v/>
      </c>
      <c r="J303" s="38" t="str">
        <f t="shared" si="43"/>
        <v/>
      </c>
      <c r="K303" s="53">
        <f t="shared" si="37"/>
        <v>0</v>
      </c>
      <c r="L303" s="39" t="str">
        <f t="shared" si="38"/>
        <v/>
      </c>
      <c r="M303" s="40" t="str">
        <f t="shared" si="36"/>
        <v/>
      </c>
      <c r="N303" s="40" t="str">
        <f t="shared" si="39"/>
        <v/>
      </c>
      <c r="O303" s="40" t="str">
        <f t="shared" si="40"/>
        <v/>
      </c>
      <c r="P303" s="40" t="str">
        <f t="shared" si="41"/>
        <v/>
      </c>
    </row>
    <row r="304" spans="9:16" ht="12.75" customHeight="1" x14ac:dyDescent="0.2">
      <c r="I304" s="37" t="str">
        <f t="shared" si="42"/>
        <v/>
      </c>
      <c r="J304" s="38" t="str">
        <f t="shared" si="43"/>
        <v/>
      </c>
      <c r="K304" s="53">
        <f t="shared" si="37"/>
        <v>0</v>
      </c>
      <c r="L304" s="39" t="str">
        <f t="shared" si="38"/>
        <v/>
      </c>
      <c r="M304" s="40" t="str">
        <f t="shared" si="36"/>
        <v/>
      </c>
      <c r="N304" s="40" t="str">
        <f t="shared" si="39"/>
        <v/>
      </c>
      <c r="O304" s="40" t="str">
        <f t="shared" si="40"/>
        <v/>
      </c>
      <c r="P304" s="40" t="str">
        <f t="shared" si="41"/>
        <v/>
      </c>
    </row>
    <row r="305" spans="9:16" ht="12.75" customHeight="1" x14ac:dyDescent="0.2">
      <c r="I305" s="37" t="str">
        <f t="shared" si="42"/>
        <v/>
      </c>
      <c r="J305" s="38" t="str">
        <f t="shared" si="43"/>
        <v/>
      </c>
      <c r="K305" s="53">
        <f t="shared" si="37"/>
        <v>0</v>
      </c>
      <c r="L305" s="39" t="str">
        <f t="shared" si="38"/>
        <v/>
      </c>
      <c r="M305" s="40" t="str">
        <f t="shared" si="36"/>
        <v/>
      </c>
      <c r="N305" s="40" t="str">
        <f t="shared" si="39"/>
        <v/>
      </c>
      <c r="O305" s="40" t="str">
        <f t="shared" si="40"/>
        <v/>
      </c>
      <c r="P305" s="40" t="str">
        <f t="shared" si="41"/>
        <v/>
      </c>
    </row>
    <row r="306" spans="9:16" ht="12.75" customHeight="1" x14ac:dyDescent="0.2">
      <c r="I306" s="37" t="str">
        <f t="shared" si="42"/>
        <v/>
      </c>
      <c r="J306" s="38" t="str">
        <f t="shared" si="43"/>
        <v/>
      </c>
      <c r="K306" s="53">
        <f t="shared" si="37"/>
        <v>0</v>
      </c>
      <c r="L306" s="39" t="str">
        <f t="shared" si="38"/>
        <v/>
      </c>
      <c r="M306" s="40" t="str">
        <f t="shared" si="36"/>
        <v/>
      </c>
      <c r="N306" s="40" t="str">
        <f t="shared" si="39"/>
        <v/>
      </c>
      <c r="O306" s="40" t="str">
        <f t="shared" si="40"/>
        <v/>
      </c>
      <c r="P306" s="40" t="str">
        <f t="shared" si="41"/>
        <v/>
      </c>
    </row>
    <row r="307" spans="9:16" ht="12.75" customHeight="1" x14ac:dyDescent="0.2">
      <c r="I307" s="37" t="str">
        <f t="shared" si="42"/>
        <v/>
      </c>
      <c r="J307" s="38" t="str">
        <f t="shared" si="43"/>
        <v/>
      </c>
      <c r="K307" s="53">
        <f t="shared" si="37"/>
        <v>0</v>
      </c>
      <c r="L307" s="39" t="str">
        <f t="shared" si="38"/>
        <v/>
      </c>
      <c r="M307" s="40" t="str">
        <f t="shared" si="36"/>
        <v/>
      </c>
      <c r="N307" s="40" t="str">
        <f t="shared" si="39"/>
        <v/>
      </c>
      <c r="O307" s="40" t="str">
        <f t="shared" si="40"/>
        <v/>
      </c>
      <c r="P307" s="40" t="str">
        <f t="shared" si="41"/>
        <v/>
      </c>
    </row>
    <row r="308" spans="9:16" ht="12.75" customHeight="1" x14ac:dyDescent="0.2">
      <c r="I308" s="37" t="str">
        <f t="shared" si="42"/>
        <v/>
      </c>
      <c r="J308" s="38" t="str">
        <f t="shared" si="43"/>
        <v/>
      </c>
      <c r="K308" s="53">
        <f t="shared" si="37"/>
        <v>0</v>
      </c>
      <c r="L308" s="39" t="str">
        <f t="shared" si="38"/>
        <v/>
      </c>
      <c r="M308" s="40" t="str">
        <f t="shared" si="36"/>
        <v/>
      </c>
      <c r="N308" s="40" t="str">
        <f t="shared" si="39"/>
        <v/>
      </c>
      <c r="O308" s="40" t="str">
        <f t="shared" si="40"/>
        <v/>
      </c>
      <c r="P308" s="40" t="str">
        <f t="shared" si="41"/>
        <v/>
      </c>
    </row>
    <row r="309" spans="9:16" ht="12.75" customHeight="1" x14ac:dyDescent="0.2">
      <c r="I309" s="37" t="str">
        <f t="shared" si="42"/>
        <v/>
      </c>
      <c r="J309" s="38" t="str">
        <f t="shared" si="43"/>
        <v/>
      </c>
      <c r="K309" s="53">
        <f t="shared" si="37"/>
        <v>0</v>
      </c>
      <c r="L309" s="39" t="str">
        <f t="shared" si="38"/>
        <v/>
      </c>
      <c r="M309" s="40" t="str">
        <f t="shared" si="36"/>
        <v/>
      </c>
      <c r="N309" s="40" t="str">
        <f t="shared" si="39"/>
        <v/>
      </c>
      <c r="O309" s="40" t="str">
        <f t="shared" si="40"/>
        <v/>
      </c>
      <c r="P309" s="40" t="str">
        <f t="shared" si="41"/>
        <v/>
      </c>
    </row>
    <row r="310" spans="9:16" ht="12.75" customHeight="1" x14ac:dyDescent="0.2">
      <c r="I310" s="37" t="str">
        <f t="shared" si="42"/>
        <v/>
      </c>
      <c r="J310" s="38" t="str">
        <f t="shared" si="43"/>
        <v/>
      </c>
      <c r="K310" s="53">
        <f t="shared" si="37"/>
        <v>0</v>
      </c>
      <c r="L310" s="39" t="str">
        <f t="shared" si="38"/>
        <v/>
      </c>
      <c r="M310" s="40" t="str">
        <f t="shared" si="36"/>
        <v/>
      </c>
      <c r="N310" s="40" t="str">
        <f t="shared" si="39"/>
        <v/>
      </c>
      <c r="O310" s="40" t="str">
        <f t="shared" si="40"/>
        <v/>
      </c>
      <c r="P310" s="40" t="str">
        <f t="shared" si="41"/>
        <v/>
      </c>
    </row>
    <row r="311" spans="9:16" ht="12.75" customHeight="1" x14ac:dyDescent="0.2">
      <c r="I311" s="37" t="str">
        <f t="shared" si="42"/>
        <v/>
      </c>
      <c r="J311" s="38" t="str">
        <f t="shared" si="43"/>
        <v/>
      </c>
      <c r="K311" s="53">
        <f t="shared" si="37"/>
        <v>0</v>
      </c>
      <c r="L311" s="39" t="str">
        <f t="shared" si="38"/>
        <v/>
      </c>
      <c r="M311" s="40" t="str">
        <f t="shared" si="36"/>
        <v/>
      </c>
      <c r="N311" s="40" t="str">
        <f t="shared" si="39"/>
        <v/>
      </c>
      <c r="O311" s="40" t="str">
        <f t="shared" si="40"/>
        <v/>
      </c>
      <c r="P311" s="40" t="str">
        <f t="shared" si="41"/>
        <v/>
      </c>
    </row>
    <row r="312" spans="9:16" ht="12.75" customHeight="1" x14ac:dyDescent="0.2">
      <c r="I312" s="37" t="str">
        <f t="shared" si="42"/>
        <v/>
      </c>
      <c r="J312" s="38" t="str">
        <f t="shared" si="43"/>
        <v/>
      </c>
      <c r="K312" s="53">
        <f t="shared" si="37"/>
        <v>0</v>
      </c>
      <c r="L312" s="39" t="str">
        <f t="shared" si="38"/>
        <v/>
      </c>
      <c r="M312" s="40" t="str">
        <f t="shared" si="36"/>
        <v/>
      </c>
      <c r="N312" s="40" t="str">
        <f t="shared" si="39"/>
        <v/>
      </c>
      <c r="O312" s="40" t="str">
        <f t="shared" si="40"/>
        <v/>
      </c>
      <c r="P312" s="40" t="str">
        <f t="shared" si="41"/>
        <v/>
      </c>
    </row>
    <row r="313" spans="9:16" ht="12.75" customHeight="1" x14ac:dyDescent="0.2">
      <c r="I313" s="37" t="str">
        <f t="shared" si="42"/>
        <v/>
      </c>
      <c r="J313" s="38" t="str">
        <f t="shared" si="43"/>
        <v/>
      </c>
      <c r="K313" s="53">
        <f t="shared" si="37"/>
        <v>0</v>
      </c>
      <c r="L313" s="39" t="str">
        <f t="shared" si="38"/>
        <v/>
      </c>
      <c r="M313" s="40" t="str">
        <f t="shared" si="36"/>
        <v/>
      </c>
      <c r="N313" s="40" t="str">
        <f t="shared" si="39"/>
        <v/>
      </c>
      <c r="O313" s="40" t="str">
        <f t="shared" si="40"/>
        <v/>
      </c>
      <c r="P313" s="40" t="str">
        <f t="shared" si="41"/>
        <v/>
      </c>
    </row>
    <row r="314" spans="9:16" ht="12.75" customHeight="1" x14ac:dyDescent="0.2">
      <c r="I314" s="37" t="str">
        <f t="shared" si="42"/>
        <v/>
      </c>
      <c r="J314" s="38" t="str">
        <f t="shared" si="43"/>
        <v/>
      </c>
      <c r="K314" s="53">
        <f t="shared" si="37"/>
        <v>0</v>
      </c>
      <c r="L314" s="39" t="str">
        <f t="shared" si="38"/>
        <v/>
      </c>
      <c r="M314" s="40" t="str">
        <f t="shared" si="36"/>
        <v/>
      </c>
      <c r="N314" s="40" t="str">
        <f t="shared" si="39"/>
        <v/>
      </c>
      <c r="O314" s="40" t="str">
        <f t="shared" si="40"/>
        <v/>
      </c>
      <c r="P314" s="40" t="str">
        <f t="shared" si="41"/>
        <v/>
      </c>
    </row>
    <row r="315" spans="9:16" ht="12.75" customHeight="1" x14ac:dyDescent="0.2">
      <c r="I315" s="37" t="str">
        <f t="shared" si="42"/>
        <v/>
      </c>
      <c r="J315" s="38" t="str">
        <f t="shared" si="43"/>
        <v/>
      </c>
      <c r="K315" s="53">
        <f t="shared" si="37"/>
        <v>0</v>
      </c>
      <c r="L315" s="39" t="str">
        <f t="shared" si="38"/>
        <v/>
      </c>
      <c r="M315" s="40" t="str">
        <f t="shared" si="36"/>
        <v/>
      </c>
      <c r="N315" s="40" t="str">
        <f t="shared" si="39"/>
        <v/>
      </c>
      <c r="O315" s="40" t="str">
        <f t="shared" si="40"/>
        <v/>
      </c>
      <c r="P315" s="40" t="str">
        <f t="shared" si="41"/>
        <v/>
      </c>
    </row>
    <row r="316" spans="9:16" ht="12.75" customHeight="1" x14ac:dyDescent="0.2">
      <c r="I316" s="37" t="str">
        <f t="shared" si="42"/>
        <v/>
      </c>
      <c r="J316" s="38" t="str">
        <f t="shared" si="43"/>
        <v/>
      </c>
      <c r="K316" s="53">
        <f t="shared" si="37"/>
        <v>0</v>
      </c>
      <c r="L316" s="39" t="str">
        <f t="shared" si="38"/>
        <v/>
      </c>
      <c r="M316" s="40" t="str">
        <f t="shared" si="36"/>
        <v/>
      </c>
      <c r="N316" s="40" t="str">
        <f t="shared" si="39"/>
        <v/>
      </c>
      <c r="O316" s="40" t="str">
        <f t="shared" si="40"/>
        <v/>
      </c>
      <c r="P316" s="40" t="str">
        <f t="shared" si="41"/>
        <v/>
      </c>
    </row>
    <row r="317" spans="9:16" ht="12.75" customHeight="1" x14ac:dyDescent="0.2">
      <c r="I317" s="37" t="str">
        <f t="shared" si="42"/>
        <v/>
      </c>
      <c r="J317" s="38" t="str">
        <f t="shared" si="43"/>
        <v/>
      </c>
      <c r="K317" s="53">
        <f t="shared" si="37"/>
        <v>0</v>
      </c>
      <c r="L317" s="39" t="str">
        <f t="shared" si="38"/>
        <v/>
      </c>
      <c r="M317" s="40" t="str">
        <f t="shared" si="36"/>
        <v/>
      </c>
      <c r="N317" s="40" t="str">
        <f t="shared" si="39"/>
        <v/>
      </c>
      <c r="O317" s="40" t="str">
        <f t="shared" si="40"/>
        <v/>
      </c>
      <c r="P317" s="40" t="str">
        <f t="shared" si="41"/>
        <v/>
      </c>
    </row>
    <row r="318" spans="9:16" ht="12.75" customHeight="1" x14ac:dyDescent="0.2">
      <c r="I318" s="37" t="str">
        <f t="shared" si="42"/>
        <v/>
      </c>
      <c r="J318" s="38" t="str">
        <f t="shared" si="43"/>
        <v/>
      </c>
      <c r="K318" s="53">
        <f t="shared" si="37"/>
        <v>0</v>
      </c>
      <c r="L318" s="39" t="str">
        <f t="shared" si="38"/>
        <v/>
      </c>
      <c r="M318" s="40" t="str">
        <f t="shared" si="36"/>
        <v/>
      </c>
      <c r="N318" s="40" t="str">
        <f t="shared" si="39"/>
        <v/>
      </c>
      <c r="O318" s="40" t="str">
        <f t="shared" si="40"/>
        <v/>
      </c>
      <c r="P318" s="40" t="str">
        <f t="shared" si="41"/>
        <v/>
      </c>
    </row>
    <row r="319" spans="9:16" ht="12.75" customHeight="1" x14ac:dyDescent="0.2">
      <c r="I319" s="37" t="str">
        <f t="shared" si="42"/>
        <v/>
      </c>
      <c r="J319" s="38" t="str">
        <f t="shared" si="43"/>
        <v/>
      </c>
      <c r="K319" s="53">
        <f t="shared" si="37"/>
        <v>0</v>
      </c>
      <c r="L319" s="39" t="str">
        <f t="shared" si="38"/>
        <v/>
      </c>
      <c r="M319" s="40" t="str">
        <f t="shared" si="36"/>
        <v/>
      </c>
      <c r="N319" s="40" t="str">
        <f t="shared" si="39"/>
        <v/>
      </c>
      <c r="O319" s="40" t="str">
        <f t="shared" si="40"/>
        <v/>
      </c>
      <c r="P319" s="40" t="str">
        <f t="shared" si="41"/>
        <v/>
      </c>
    </row>
    <row r="320" spans="9:16" ht="12.75" customHeight="1" x14ac:dyDescent="0.2">
      <c r="I320" s="37" t="str">
        <f t="shared" si="42"/>
        <v/>
      </c>
      <c r="J320" s="38" t="str">
        <f t="shared" si="43"/>
        <v/>
      </c>
      <c r="K320" s="53">
        <f t="shared" si="37"/>
        <v>0</v>
      </c>
      <c r="L320" s="39" t="str">
        <f t="shared" si="38"/>
        <v/>
      </c>
      <c r="M320" s="40" t="str">
        <f t="shared" si="36"/>
        <v/>
      </c>
      <c r="N320" s="40" t="str">
        <f t="shared" si="39"/>
        <v/>
      </c>
      <c r="O320" s="40" t="str">
        <f t="shared" si="40"/>
        <v/>
      </c>
      <c r="P320" s="40" t="str">
        <f t="shared" si="41"/>
        <v/>
      </c>
    </row>
    <row r="321" spans="9:16" ht="12.75" customHeight="1" x14ac:dyDescent="0.2">
      <c r="I321" s="37" t="str">
        <f t="shared" si="42"/>
        <v/>
      </c>
      <c r="J321" s="38" t="str">
        <f t="shared" si="43"/>
        <v/>
      </c>
      <c r="K321" s="53">
        <f t="shared" si="37"/>
        <v>0</v>
      </c>
      <c r="L321" s="39" t="str">
        <f t="shared" si="38"/>
        <v/>
      </c>
      <c r="M321" s="40" t="str">
        <f t="shared" si="36"/>
        <v/>
      </c>
      <c r="N321" s="40" t="str">
        <f t="shared" si="39"/>
        <v/>
      </c>
      <c r="O321" s="40" t="str">
        <f t="shared" si="40"/>
        <v/>
      </c>
      <c r="P321" s="40" t="str">
        <f t="shared" si="41"/>
        <v/>
      </c>
    </row>
    <row r="322" spans="9:16" ht="12.75" customHeight="1" x14ac:dyDescent="0.2">
      <c r="I322" s="37" t="str">
        <f t="shared" si="42"/>
        <v/>
      </c>
      <c r="J322" s="38" t="str">
        <f t="shared" si="43"/>
        <v/>
      </c>
      <c r="K322" s="53">
        <f t="shared" si="37"/>
        <v>0</v>
      </c>
      <c r="L322" s="39" t="str">
        <f t="shared" si="38"/>
        <v/>
      </c>
      <c r="M322" s="40" t="str">
        <f t="shared" si="36"/>
        <v/>
      </c>
      <c r="N322" s="40" t="str">
        <f t="shared" si="39"/>
        <v/>
      </c>
      <c r="O322" s="40" t="str">
        <f t="shared" si="40"/>
        <v/>
      </c>
      <c r="P322" s="40" t="str">
        <f t="shared" si="41"/>
        <v/>
      </c>
    </row>
    <row r="323" spans="9:16" ht="12.75" customHeight="1" x14ac:dyDescent="0.2">
      <c r="I323" s="37" t="str">
        <f t="shared" si="42"/>
        <v/>
      </c>
      <c r="J323" s="38" t="str">
        <f t="shared" si="43"/>
        <v/>
      </c>
      <c r="K323" s="53">
        <f t="shared" si="37"/>
        <v>0</v>
      </c>
      <c r="L323" s="39" t="str">
        <f t="shared" si="38"/>
        <v/>
      </c>
      <c r="M323" s="40" t="str">
        <f t="shared" si="36"/>
        <v/>
      </c>
      <c r="N323" s="40" t="str">
        <f t="shared" si="39"/>
        <v/>
      </c>
      <c r="O323" s="40" t="str">
        <f t="shared" si="40"/>
        <v/>
      </c>
      <c r="P323" s="40" t="str">
        <f t="shared" si="41"/>
        <v/>
      </c>
    </row>
    <row r="324" spans="9:16" ht="12.75" customHeight="1" x14ac:dyDescent="0.2">
      <c r="I324" s="37" t="str">
        <f t="shared" si="42"/>
        <v/>
      </c>
      <c r="J324" s="38" t="str">
        <f t="shared" si="43"/>
        <v/>
      </c>
      <c r="K324" s="53">
        <f t="shared" si="37"/>
        <v>0</v>
      </c>
      <c r="L324" s="39" t="str">
        <f t="shared" si="38"/>
        <v/>
      </c>
      <c r="M324" s="40" t="str">
        <f t="shared" si="36"/>
        <v/>
      </c>
      <c r="N324" s="40" t="str">
        <f t="shared" si="39"/>
        <v/>
      </c>
      <c r="O324" s="40" t="str">
        <f t="shared" si="40"/>
        <v/>
      </c>
      <c r="P324" s="40" t="str">
        <f t="shared" si="41"/>
        <v/>
      </c>
    </row>
    <row r="325" spans="9:16" ht="12.75" customHeight="1" x14ac:dyDescent="0.2">
      <c r="I325" s="37" t="str">
        <f t="shared" si="42"/>
        <v/>
      </c>
      <c r="J325" s="38" t="str">
        <f t="shared" si="43"/>
        <v/>
      </c>
      <c r="K325" s="53">
        <f t="shared" si="37"/>
        <v>0</v>
      </c>
      <c r="L325" s="39" t="str">
        <f t="shared" si="38"/>
        <v/>
      </c>
      <c r="M325" s="40" t="str">
        <f t="shared" si="36"/>
        <v/>
      </c>
      <c r="N325" s="40" t="str">
        <f t="shared" si="39"/>
        <v/>
      </c>
      <c r="O325" s="40" t="str">
        <f t="shared" si="40"/>
        <v/>
      </c>
      <c r="P325" s="40" t="str">
        <f t="shared" si="41"/>
        <v/>
      </c>
    </row>
    <row r="326" spans="9:16" ht="12.75" customHeight="1" x14ac:dyDescent="0.2">
      <c r="I326" s="37" t="str">
        <f t="shared" si="42"/>
        <v/>
      </c>
      <c r="J326" s="38" t="str">
        <f t="shared" si="43"/>
        <v/>
      </c>
      <c r="K326" s="53">
        <f t="shared" si="37"/>
        <v>0</v>
      </c>
      <c r="L326" s="39" t="str">
        <f t="shared" si="38"/>
        <v/>
      </c>
      <c r="M326" s="40" t="str">
        <f t="shared" si="36"/>
        <v/>
      </c>
      <c r="N326" s="40" t="str">
        <f t="shared" si="39"/>
        <v/>
      </c>
      <c r="O326" s="40" t="str">
        <f t="shared" si="40"/>
        <v/>
      </c>
      <c r="P326" s="40" t="str">
        <f t="shared" si="41"/>
        <v/>
      </c>
    </row>
    <row r="327" spans="9:16" ht="12.75" customHeight="1" x14ac:dyDescent="0.2">
      <c r="I327" s="37" t="str">
        <f t="shared" si="42"/>
        <v/>
      </c>
      <c r="J327" s="38" t="str">
        <f t="shared" si="43"/>
        <v/>
      </c>
      <c r="K327" s="53">
        <f t="shared" si="37"/>
        <v>0</v>
      </c>
      <c r="L327" s="39" t="str">
        <f t="shared" si="38"/>
        <v/>
      </c>
      <c r="M327" s="40" t="str">
        <f t="shared" si="36"/>
        <v/>
      </c>
      <c r="N327" s="40" t="str">
        <f t="shared" si="39"/>
        <v/>
      </c>
      <c r="O327" s="40" t="str">
        <f t="shared" si="40"/>
        <v/>
      </c>
      <c r="P327" s="40" t="str">
        <f t="shared" si="41"/>
        <v/>
      </c>
    </row>
    <row r="328" spans="9:16" ht="12.75" customHeight="1" x14ac:dyDescent="0.2">
      <c r="I328" s="37" t="str">
        <f t="shared" si="42"/>
        <v/>
      </c>
      <c r="J328" s="38" t="str">
        <f t="shared" si="43"/>
        <v/>
      </c>
      <c r="K328" s="53">
        <f t="shared" si="37"/>
        <v>0</v>
      </c>
      <c r="L328" s="39" t="str">
        <f t="shared" si="38"/>
        <v/>
      </c>
      <c r="M328" s="40" t="str">
        <f t="shared" si="36"/>
        <v/>
      </c>
      <c r="N328" s="40" t="str">
        <f t="shared" si="39"/>
        <v/>
      </c>
      <c r="O328" s="40" t="str">
        <f t="shared" si="40"/>
        <v/>
      </c>
      <c r="P328" s="40" t="str">
        <f t="shared" si="41"/>
        <v/>
      </c>
    </row>
    <row r="329" spans="9:16" ht="12.75" customHeight="1" x14ac:dyDescent="0.2">
      <c r="I329" s="37" t="str">
        <f t="shared" si="42"/>
        <v/>
      </c>
      <c r="J329" s="38" t="str">
        <f t="shared" si="43"/>
        <v/>
      </c>
      <c r="K329" s="53">
        <f t="shared" si="37"/>
        <v>0</v>
      </c>
      <c r="L329" s="39" t="str">
        <f t="shared" si="38"/>
        <v/>
      </c>
      <c r="M329" s="40" t="str">
        <f t="shared" si="36"/>
        <v/>
      </c>
      <c r="N329" s="40" t="str">
        <f t="shared" si="39"/>
        <v/>
      </c>
      <c r="O329" s="40" t="str">
        <f t="shared" si="40"/>
        <v/>
      </c>
      <c r="P329" s="40" t="str">
        <f t="shared" si="41"/>
        <v/>
      </c>
    </row>
    <row r="330" spans="9:16" ht="12.75" customHeight="1" x14ac:dyDescent="0.2">
      <c r="I330" s="37" t="str">
        <f t="shared" si="42"/>
        <v/>
      </c>
      <c r="J330" s="38" t="str">
        <f t="shared" si="43"/>
        <v/>
      </c>
      <c r="K330" s="53">
        <f t="shared" si="37"/>
        <v>0</v>
      </c>
      <c r="L330" s="39" t="str">
        <f t="shared" si="38"/>
        <v/>
      </c>
      <c r="M330" s="40" t="str">
        <f t="shared" si="36"/>
        <v/>
      </c>
      <c r="N330" s="40" t="str">
        <f t="shared" si="39"/>
        <v/>
      </c>
      <c r="O330" s="40" t="str">
        <f t="shared" si="40"/>
        <v/>
      </c>
      <c r="P330" s="40" t="str">
        <f t="shared" si="41"/>
        <v/>
      </c>
    </row>
    <row r="331" spans="9:16" ht="12.75" customHeight="1" x14ac:dyDescent="0.2">
      <c r="I331" s="37" t="str">
        <f t="shared" si="42"/>
        <v/>
      </c>
      <c r="J331" s="38" t="str">
        <f t="shared" si="43"/>
        <v/>
      </c>
      <c r="K331" s="53">
        <f t="shared" si="37"/>
        <v>0</v>
      </c>
      <c r="L331" s="39" t="str">
        <f t="shared" si="38"/>
        <v/>
      </c>
      <c r="M331" s="40" t="str">
        <f t="shared" si="36"/>
        <v/>
      </c>
      <c r="N331" s="40" t="str">
        <f t="shared" si="39"/>
        <v/>
      </c>
      <c r="O331" s="40" t="str">
        <f t="shared" si="40"/>
        <v/>
      </c>
      <c r="P331" s="40" t="str">
        <f t="shared" si="41"/>
        <v/>
      </c>
    </row>
    <row r="332" spans="9:16" ht="12.75" customHeight="1" x14ac:dyDescent="0.2">
      <c r="I332" s="37" t="str">
        <f t="shared" si="42"/>
        <v/>
      </c>
      <c r="J332" s="38" t="str">
        <f t="shared" si="43"/>
        <v/>
      </c>
      <c r="K332" s="53">
        <f t="shared" si="37"/>
        <v>0</v>
      </c>
      <c r="L332" s="39" t="str">
        <f t="shared" si="38"/>
        <v/>
      </c>
      <c r="M332" s="40" t="str">
        <f t="shared" si="36"/>
        <v/>
      </c>
      <c r="N332" s="40" t="str">
        <f t="shared" si="39"/>
        <v/>
      </c>
      <c r="O332" s="40" t="str">
        <f t="shared" si="40"/>
        <v/>
      </c>
      <c r="P332" s="40" t="str">
        <f t="shared" si="41"/>
        <v/>
      </c>
    </row>
    <row r="333" spans="9:16" ht="12.75" customHeight="1" x14ac:dyDescent="0.2">
      <c r="I333" s="37" t="str">
        <f t="shared" si="42"/>
        <v/>
      </c>
      <c r="J333" s="38" t="str">
        <f t="shared" si="43"/>
        <v/>
      </c>
      <c r="K333" s="53">
        <f t="shared" si="37"/>
        <v>0</v>
      </c>
      <c r="L333" s="39" t="str">
        <f t="shared" si="38"/>
        <v/>
      </c>
      <c r="M333" s="40" t="str">
        <f t="shared" si="36"/>
        <v/>
      </c>
      <c r="N333" s="40" t="str">
        <f t="shared" si="39"/>
        <v/>
      </c>
      <c r="O333" s="40" t="str">
        <f t="shared" si="40"/>
        <v/>
      </c>
      <c r="P333" s="40" t="str">
        <f t="shared" si="41"/>
        <v/>
      </c>
    </row>
    <row r="334" spans="9:16" ht="12.75" customHeight="1" x14ac:dyDescent="0.2">
      <c r="I334" s="37" t="str">
        <f t="shared" si="42"/>
        <v/>
      </c>
      <c r="J334" s="38" t="str">
        <f t="shared" si="43"/>
        <v/>
      </c>
      <c r="K334" s="53">
        <f t="shared" si="37"/>
        <v>0</v>
      </c>
      <c r="L334" s="39" t="str">
        <f t="shared" si="38"/>
        <v/>
      </c>
      <c r="M334" s="40" t="str">
        <f t="shared" si="36"/>
        <v/>
      </c>
      <c r="N334" s="40" t="str">
        <f t="shared" si="39"/>
        <v/>
      </c>
      <c r="O334" s="40" t="str">
        <f t="shared" si="40"/>
        <v/>
      </c>
      <c r="P334" s="40" t="str">
        <f t="shared" si="41"/>
        <v/>
      </c>
    </row>
    <row r="335" spans="9:16" ht="12.75" customHeight="1" x14ac:dyDescent="0.2">
      <c r="I335" s="37" t="str">
        <f t="shared" si="42"/>
        <v/>
      </c>
      <c r="J335" s="38" t="str">
        <f t="shared" si="43"/>
        <v/>
      </c>
      <c r="K335" s="53">
        <f t="shared" si="37"/>
        <v>0</v>
      </c>
      <c r="L335" s="39" t="str">
        <f t="shared" si="38"/>
        <v/>
      </c>
      <c r="M335" s="40" t="str">
        <f t="shared" ref="M335:M378" si="44">IF(I335&lt;&gt;"",P334,"")</f>
        <v/>
      </c>
      <c r="N335" s="40" t="str">
        <f t="shared" si="39"/>
        <v/>
      </c>
      <c r="O335" s="40" t="str">
        <f t="shared" si="40"/>
        <v/>
      </c>
      <c r="P335" s="40" t="str">
        <f t="shared" si="41"/>
        <v/>
      </c>
    </row>
    <row r="336" spans="9:16" ht="12.75" customHeight="1" x14ac:dyDescent="0.2">
      <c r="I336" s="37" t="str">
        <f t="shared" si="42"/>
        <v/>
      </c>
      <c r="J336" s="38" t="str">
        <f t="shared" si="43"/>
        <v/>
      </c>
      <c r="K336" s="53">
        <f t="shared" si="37"/>
        <v>0</v>
      </c>
      <c r="L336" s="39" t="str">
        <f t="shared" si="38"/>
        <v/>
      </c>
      <c r="M336" s="40" t="str">
        <f t="shared" si="44"/>
        <v/>
      </c>
      <c r="N336" s="40" t="str">
        <f t="shared" si="39"/>
        <v/>
      </c>
      <c r="O336" s="40" t="str">
        <f t="shared" si="40"/>
        <v/>
      </c>
      <c r="P336" s="40" t="str">
        <f t="shared" si="41"/>
        <v/>
      </c>
    </row>
    <row r="337" spans="9:16" ht="12.75" customHeight="1" x14ac:dyDescent="0.2">
      <c r="I337" s="37" t="str">
        <f t="shared" si="42"/>
        <v/>
      </c>
      <c r="J337" s="38" t="str">
        <f t="shared" si="43"/>
        <v/>
      </c>
      <c r="K337" s="53">
        <f t="shared" si="37"/>
        <v>0</v>
      </c>
      <c r="L337" s="39" t="str">
        <f t="shared" si="38"/>
        <v/>
      </c>
      <c r="M337" s="40" t="str">
        <f t="shared" si="44"/>
        <v/>
      </c>
      <c r="N337" s="40" t="str">
        <f t="shared" si="39"/>
        <v/>
      </c>
      <c r="O337" s="40" t="str">
        <f t="shared" si="40"/>
        <v/>
      </c>
      <c r="P337" s="40" t="str">
        <f t="shared" si="41"/>
        <v/>
      </c>
    </row>
    <row r="338" spans="9:16" ht="12.75" customHeight="1" x14ac:dyDescent="0.2">
      <c r="I338" s="37" t="str">
        <f t="shared" si="42"/>
        <v/>
      </c>
      <c r="J338" s="38" t="str">
        <f t="shared" si="43"/>
        <v/>
      </c>
      <c r="K338" s="53">
        <f t="shared" si="37"/>
        <v>0</v>
      </c>
      <c r="L338" s="39" t="str">
        <f t="shared" si="38"/>
        <v/>
      </c>
      <c r="M338" s="40" t="str">
        <f t="shared" si="44"/>
        <v/>
      </c>
      <c r="N338" s="40" t="str">
        <f t="shared" si="39"/>
        <v/>
      </c>
      <c r="O338" s="40" t="str">
        <f t="shared" si="40"/>
        <v/>
      </c>
      <c r="P338" s="40" t="str">
        <f t="shared" si="41"/>
        <v/>
      </c>
    </row>
    <row r="339" spans="9:16" ht="12.75" customHeight="1" x14ac:dyDescent="0.2">
      <c r="I339" s="37" t="str">
        <f t="shared" si="42"/>
        <v/>
      </c>
      <c r="J339" s="38" t="str">
        <f t="shared" si="43"/>
        <v/>
      </c>
      <c r="K339" s="53">
        <f t="shared" si="37"/>
        <v>0</v>
      </c>
      <c r="L339" s="39" t="str">
        <f t="shared" si="38"/>
        <v/>
      </c>
      <c r="M339" s="40" t="str">
        <f t="shared" si="44"/>
        <v/>
      </c>
      <c r="N339" s="40" t="str">
        <f t="shared" si="39"/>
        <v/>
      </c>
      <c r="O339" s="40" t="str">
        <f t="shared" si="40"/>
        <v/>
      </c>
      <c r="P339" s="40" t="str">
        <f t="shared" si="41"/>
        <v/>
      </c>
    </row>
    <row r="340" spans="9:16" ht="12.75" customHeight="1" x14ac:dyDescent="0.2">
      <c r="I340" s="37" t="str">
        <f t="shared" si="42"/>
        <v/>
      </c>
      <c r="J340" s="38" t="str">
        <f t="shared" si="43"/>
        <v/>
      </c>
      <c r="K340" s="53">
        <f t="shared" ref="K340:K403" si="45">IF(J341="",0,J341)</f>
        <v>0</v>
      </c>
      <c r="L340" s="39" t="str">
        <f t="shared" ref="L340:L378" si="46">IF(J340="","",$L$15)</f>
        <v/>
      </c>
      <c r="M340" s="40" t="str">
        <f t="shared" si="44"/>
        <v/>
      </c>
      <c r="N340" s="40" t="str">
        <f t="shared" ref="N340:N378" si="47">IF(I340&lt;&gt;"",$N$15*M340,"")</f>
        <v/>
      </c>
      <c r="O340" s="40" t="str">
        <f t="shared" ref="O340:O378" si="48">IF(I340&lt;&gt;"",L340-N340,"")</f>
        <v/>
      </c>
      <c r="P340" s="40" t="str">
        <f t="shared" ref="P340:P378" si="49">IF(I340&lt;&gt;"",M340-O340,"")</f>
        <v/>
      </c>
    </row>
    <row r="341" spans="9:16" ht="12.75" customHeight="1" x14ac:dyDescent="0.2">
      <c r="I341" s="37" t="str">
        <f t="shared" ref="I341:I378" si="50">IF(I340&gt;=$I$15,"",I340+1)</f>
        <v/>
      </c>
      <c r="J341" s="38" t="str">
        <f t="shared" ref="J341:J378" si="51">IF(I341="","",EDATE($J$19,I340))</f>
        <v/>
      </c>
      <c r="K341" s="53">
        <f t="shared" si="45"/>
        <v>0</v>
      </c>
      <c r="L341" s="39" t="str">
        <f t="shared" si="46"/>
        <v/>
      </c>
      <c r="M341" s="40" t="str">
        <f t="shared" si="44"/>
        <v/>
      </c>
      <c r="N341" s="40" t="str">
        <f t="shared" si="47"/>
        <v/>
      </c>
      <c r="O341" s="40" t="str">
        <f t="shared" si="48"/>
        <v/>
      </c>
      <c r="P341" s="40" t="str">
        <f t="shared" si="49"/>
        <v/>
      </c>
    </row>
    <row r="342" spans="9:16" ht="12.75" customHeight="1" x14ac:dyDescent="0.2">
      <c r="I342" s="37" t="str">
        <f t="shared" si="50"/>
        <v/>
      </c>
      <c r="J342" s="38" t="str">
        <f t="shared" si="51"/>
        <v/>
      </c>
      <c r="K342" s="53">
        <f t="shared" si="45"/>
        <v>0</v>
      </c>
      <c r="L342" s="39" t="str">
        <f t="shared" si="46"/>
        <v/>
      </c>
      <c r="M342" s="40" t="str">
        <f t="shared" si="44"/>
        <v/>
      </c>
      <c r="N342" s="40" t="str">
        <f t="shared" si="47"/>
        <v/>
      </c>
      <c r="O342" s="40" t="str">
        <f t="shared" si="48"/>
        <v/>
      </c>
      <c r="P342" s="40" t="str">
        <f t="shared" si="49"/>
        <v/>
      </c>
    </row>
    <row r="343" spans="9:16" ht="12.75" customHeight="1" x14ac:dyDescent="0.2">
      <c r="I343" s="37" t="str">
        <f t="shared" si="50"/>
        <v/>
      </c>
      <c r="J343" s="38" t="str">
        <f t="shared" si="51"/>
        <v/>
      </c>
      <c r="K343" s="53">
        <f t="shared" si="45"/>
        <v>0</v>
      </c>
      <c r="L343" s="39" t="str">
        <f t="shared" si="46"/>
        <v/>
      </c>
      <c r="M343" s="40" t="str">
        <f t="shared" si="44"/>
        <v/>
      </c>
      <c r="N343" s="40" t="str">
        <f t="shared" si="47"/>
        <v/>
      </c>
      <c r="O343" s="40" t="str">
        <f t="shared" si="48"/>
        <v/>
      </c>
      <c r="P343" s="40" t="str">
        <f t="shared" si="49"/>
        <v/>
      </c>
    </row>
    <row r="344" spans="9:16" ht="12.75" customHeight="1" x14ac:dyDescent="0.2">
      <c r="I344" s="37" t="str">
        <f t="shared" si="50"/>
        <v/>
      </c>
      <c r="J344" s="38" t="str">
        <f t="shared" si="51"/>
        <v/>
      </c>
      <c r="K344" s="53">
        <f t="shared" si="45"/>
        <v>0</v>
      </c>
      <c r="L344" s="39" t="str">
        <f t="shared" si="46"/>
        <v/>
      </c>
      <c r="M344" s="40" t="str">
        <f t="shared" si="44"/>
        <v/>
      </c>
      <c r="N344" s="40" t="str">
        <f t="shared" si="47"/>
        <v/>
      </c>
      <c r="O344" s="40" t="str">
        <f t="shared" si="48"/>
        <v/>
      </c>
      <c r="P344" s="40" t="str">
        <f t="shared" si="49"/>
        <v/>
      </c>
    </row>
    <row r="345" spans="9:16" ht="12.75" customHeight="1" x14ac:dyDescent="0.2">
      <c r="I345" s="37" t="str">
        <f t="shared" si="50"/>
        <v/>
      </c>
      <c r="J345" s="38" t="str">
        <f t="shared" si="51"/>
        <v/>
      </c>
      <c r="K345" s="53">
        <f t="shared" si="45"/>
        <v>0</v>
      </c>
      <c r="L345" s="39" t="str">
        <f t="shared" si="46"/>
        <v/>
      </c>
      <c r="M345" s="40" t="str">
        <f t="shared" si="44"/>
        <v/>
      </c>
      <c r="N345" s="40" t="str">
        <f t="shared" si="47"/>
        <v/>
      </c>
      <c r="O345" s="40" t="str">
        <f t="shared" si="48"/>
        <v/>
      </c>
      <c r="P345" s="40" t="str">
        <f t="shared" si="49"/>
        <v/>
      </c>
    </row>
    <row r="346" spans="9:16" ht="12.75" customHeight="1" x14ac:dyDescent="0.2">
      <c r="I346" s="37" t="str">
        <f t="shared" si="50"/>
        <v/>
      </c>
      <c r="J346" s="38" t="str">
        <f t="shared" si="51"/>
        <v/>
      </c>
      <c r="K346" s="53">
        <f t="shared" si="45"/>
        <v>0</v>
      </c>
      <c r="L346" s="39" t="str">
        <f t="shared" si="46"/>
        <v/>
      </c>
      <c r="M346" s="40" t="str">
        <f t="shared" si="44"/>
        <v/>
      </c>
      <c r="N346" s="40" t="str">
        <f t="shared" si="47"/>
        <v/>
      </c>
      <c r="O346" s="40" t="str">
        <f t="shared" si="48"/>
        <v/>
      </c>
      <c r="P346" s="40" t="str">
        <f t="shared" si="49"/>
        <v/>
      </c>
    </row>
    <row r="347" spans="9:16" ht="12.75" customHeight="1" x14ac:dyDescent="0.2">
      <c r="I347" s="37" t="str">
        <f t="shared" si="50"/>
        <v/>
      </c>
      <c r="J347" s="38" t="str">
        <f t="shared" si="51"/>
        <v/>
      </c>
      <c r="K347" s="53">
        <f t="shared" si="45"/>
        <v>0</v>
      </c>
      <c r="L347" s="39" t="str">
        <f t="shared" si="46"/>
        <v/>
      </c>
      <c r="M347" s="40" t="str">
        <f t="shared" si="44"/>
        <v/>
      </c>
      <c r="N347" s="40" t="str">
        <f t="shared" si="47"/>
        <v/>
      </c>
      <c r="O347" s="40" t="str">
        <f t="shared" si="48"/>
        <v/>
      </c>
      <c r="P347" s="40" t="str">
        <f t="shared" si="49"/>
        <v/>
      </c>
    </row>
    <row r="348" spans="9:16" ht="12.75" customHeight="1" x14ac:dyDescent="0.2">
      <c r="I348" s="37" t="str">
        <f t="shared" si="50"/>
        <v/>
      </c>
      <c r="J348" s="38" t="str">
        <f t="shared" si="51"/>
        <v/>
      </c>
      <c r="K348" s="53">
        <f t="shared" si="45"/>
        <v>0</v>
      </c>
      <c r="L348" s="39" t="str">
        <f t="shared" si="46"/>
        <v/>
      </c>
      <c r="M348" s="40" t="str">
        <f t="shared" si="44"/>
        <v/>
      </c>
      <c r="N348" s="40" t="str">
        <f t="shared" si="47"/>
        <v/>
      </c>
      <c r="O348" s="40" t="str">
        <f t="shared" si="48"/>
        <v/>
      </c>
      <c r="P348" s="40" t="str">
        <f t="shared" si="49"/>
        <v/>
      </c>
    </row>
    <row r="349" spans="9:16" ht="12.75" customHeight="1" x14ac:dyDescent="0.2">
      <c r="I349" s="37" t="str">
        <f t="shared" si="50"/>
        <v/>
      </c>
      <c r="J349" s="38" t="str">
        <f t="shared" si="51"/>
        <v/>
      </c>
      <c r="K349" s="53">
        <f t="shared" si="45"/>
        <v>0</v>
      </c>
      <c r="L349" s="39" t="str">
        <f t="shared" si="46"/>
        <v/>
      </c>
      <c r="M349" s="40" t="str">
        <f t="shared" si="44"/>
        <v/>
      </c>
      <c r="N349" s="40" t="str">
        <f t="shared" si="47"/>
        <v/>
      </c>
      <c r="O349" s="40" t="str">
        <f t="shared" si="48"/>
        <v/>
      </c>
      <c r="P349" s="40" t="str">
        <f t="shared" si="49"/>
        <v/>
      </c>
    </row>
    <row r="350" spans="9:16" ht="12.75" customHeight="1" x14ac:dyDescent="0.2">
      <c r="I350" s="37" t="str">
        <f t="shared" si="50"/>
        <v/>
      </c>
      <c r="J350" s="38" t="str">
        <f t="shared" si="51"/>
        <v/>
      </c>
      <c r="K350" s="53">
        <f t="shared" si="45"/>
        <v>0</v>
      </c>
      <c r="L350" s="39" t="str">
        <f t="shared" si="46"/>
        <v/>
      </c>
      <c r="M350" s="40" t="str">
        <f t="shared" si="44"/>
        <v/>
      </c>
      <c r="N350" s="40" t="str">
        <f t="shared" si="47"/>
        <v/>
      </c>
      <c r="O350" s="40" t="str">
        <f t="shared" si="48"/>
        <v/>
      </c>
      <c r="P350" s="40" t="str">
        <f t="shared" si="49"/>
        <v/>
      </c>
    </row>
    <row r="351" spans="9:16" ht="12.75" customHeight="1" x14ac:dyDescent="0.2">
      <c r="I351" s="37" t="str">
        <f t="shared" si="50"/>
        <v/>
      </c>
      <c r="J351" s="38" t="str">
        <f t="shared" si="51"/>
        <v/>
      </c>
      <c r="K351" s="53">
        <f t="shared" si="45"/>
        <v>0</v>
      </c>
      <c r="L351" s="39" t="str">
        <f t="shared" si="46"/>
        <v/>
      </c>
      <c r="M351" s="40" t="str">
        <f t="shared" si="44"/>
        <v/>
      </c>
      <c r="N351" s="40" t="str">
        <f t="shared" si="47"/>
        <v/>
      </c>
      <c r="O351" s="40" t="str">
        <f t="shared" si="48"/>
        <v/>
      </c>
      <c r="P351" s="40" t="str">
        <f t="shared" si="49"/>
        <v/>
      </c>
    </row>
    <row r="352" spans="9:16" ht="12.75" customHeight="1" x14ac:dyDescent="0.2">
      <c r="I352" s="37" t="str">
        <f t="shared" si="50"/>
        <v/>
      </c>
      <c r="J352" s="38" t="str">
        <f t="shared" si="51"/>
        <v/>
      </c>
      <c r="K352" s="53">
        <f t="shared" si="45"/>
        <v>0</v>
      </c>
      <c r="L352" s="39" t="str">
        <f t="shared" si="46"/>
        <v/>
      </c>
      <c r="M352" s="40" t="str">
        <f t="shared" si="44"/>
        <v/>
      </c>
      <c r="N352" s="40" t="str">
        <f t="shared" si="47"/>
        <v/>
      </c>
      <c r="O352" s="40" t="str">
        <f t="shared" si="48"/>
        <v/>
      </c>
      <c r="P352" s="40" t="str">
        <f t="shared" si="49"/>
        <v/>
      </c>
    </row>
    <row r="353" spans="9:16" ht="12.75" customHeight="1" x14ac:dyDescent="0.2">
      <c r="I353" s="37" t="str">
        <f t="shared" si="50"/>
        <v/>
      </c>
      <c r="J353" s="38" t="str">
        <f t="shared" si="51"/>
        <v/>
      </c>
      <c r="K353" s="53">
        <f t="shared" si="45"/>
        <v>0</v>
      </c>
      <c r="L353" s="39" t="str">
        <f t="shared" si="46"/>
        <v/>
      </c>
      <c r="M353" s="40" t="str">
        <f t="shared" si="44"/>
        <v/>
      </c>
      <c r="N353" s="40" t="str">
        <f t="shared" si="47"/>
        <v/>
      </c>
      <c r="O353" s="40" t="str">
        <f t="shared" si="48"/>
        <v/>
      </c>
      <c r="P353" s="40" t="str">
        <f t="shared" si="49"/>
        <v/>
      </c>
    </row>
    <row r="354" spans="9:16" ht="12.75" customHeight="1" x14ac:dyDescent="0.2">
      <c r="I354" s="37" t="str">
        <f t="shared" si="50"/>
        <v/>
      </c>
      <c r="J354" s="38" t="str">
        <f t="shared" si="51"/>
        <v/>
      </c>
      <c r="K354" s="53">
        <f t="shared" si="45"/>
        <v>0</v>
      </c>
      <c r="L354" s="39" t="str">
        <f t="shared" si="46"/>
        <v/>
      </c>
      <c r="M354" s="40" t="str">
        <f t="shared" si="44"/>
        <v/>
      </c>
      <c r="N354" s="40" t="str">
        <f t="shared" si="47"/>
        <v/>
      </c>
      <c r="O354" s="40" t="str">
        <f t="shared" si="48"/>
        <v/>
      </c>
      <c r="P354" s="40" t="str">
        <f t="shared" si="49"/>
        <v/>
      </c>
    </row>
    <row r="355" spans="9:16" ht="12.75" customHeight="1" x14ac:dyDescent="0.2">
      <c r="I355" s="37" t="str">
        <f t="shared" si="50"/>
        <v/>
      </c>
      <c r="J355" s="38" t="str">
        <f t="shared" si="51"/>
        <v/>
      </c>
      <c r="K355" s="53">
        <f t="shared" si="45"/>
        <v>0</v>
      </c>
      <c r="L355" s="39" t="str">
        <f t="shared" si="46"/>
        <v/>
      </c>
      <c r="M355" s="40" t="str">
        <f t="shared" si="44"/>
        <v/>
      </c>
      <c r="N355" s="40" t="str">
        <f t="shared" si="47"/>
        <v/>
      </c>
      <c r="O355" s="40" t="str">
        <f t="shared" si="48"/>
        <v/>
      </c>
      <c r="P355" s="40" t="str">
        <f t="shared" si="49"/>
        <v/>
      </c>
    </row>
    <row r="356" spans="9:16" ht="12.75" customHeight="1" x14ac:dyDescent="0.2">
      <c r="I356" s="37" t="str">
        <f t="shared" si="50"/>
        <v/>
      </c>
      <c r="J356" s="38" t="str">
        <f t="shared" si="51"/>
        <v/>
      </c>
      <c r="K356" s="53">
        <f t="shared" si="45"/>
        <v>0</v>
      </c>
      <c r="L356" s="39" t="str">
        <f t="shared" si="46"/>
        <v/>
      </c>
      <c r="M356" s="40" t="str">
        <f t="shared" si="44"/>
        <v/>
      </c>
      <c r="N356" s="40" t="str">
        <f t="shared" si="47"/>
        <v/>
      </c>
      <c r="O356" s="40" t="str">
        <f t="shared" si="48"/>
        <v/>
      </c>
      <c r="P356" s="40" t="str">
        <f t="shared" si="49"/>
        <v/>
      </c>
    </row>
    <row r="357" spans="9:16" ht="12.75" customHeight="1" x14ac:dyDescent="0.2">
      <c r="I357" s="37" t="str">
        <f t="shared" si="50"/>
        <v/>
      </c>
      <c r="J357" s="38" t="str">
        <f t="shared" si="51"/>
        <v/>
      </c>
      <c r="K357" s="53">
        <f t="shared" si="45"/>
        <v>0</v>
      </c>
      <c r="L357" s="39" t="str">
        <f t="shared" si="46"/>
        <v/>
      </c>
      <c r="M357" s="40" t="str">
        <f t="shared" si="44"/>
        <v/>
      </c>
      <c r="N357" s="40" t="str">
        <f t="shared" si="47"/>
        <v/>
      </c>
      <c r="O357" s="40" t="str">
        <f t="shared" si="48"/>
        <v/>
      </c>
      <c r="P357" s="40" t="str">
        <f t="shared" si="49"/>
        <v/>
      </c>
    </row>
    <row r="358" spans="9:16" ht="12.75" customHeight="1" x14ac:dyDescent="0.2">
      <c r="I358" s="37" t="str">
        <f t="shared" si="50"/>
        <v/>
      </c>
      <c r="J358" s="38" t="str">
        <f t="shared" si="51"/>
        <v/>
      </c>
      <c r="K358" s="53">
        <f t="shared" si="45"/>
        <v>0</v>
      </c>
      <c r="L358" s="39" t="str">
        <f t="shared" si="46"/>
        <v/>
      </c>
      <c r="M358" s="40" t="str">
        <f t="shared" si="44"/>
        <v/>
      </c>
      <c r="N358" s="40" t="str">
        <f t="shared" si="47"/>
        <v/>
      </c>
      <c r="O358" s="40" t="str">
        <f t="shared" si="48"/>
        <v/>
      </c>
      <c r="P358" s="40" t="str">
        <f t="shared" si="49"/>
        <v/>
      </c>
    </row>
    <row r="359" spans="9:16" ht="12.75" customHeight="1" x14ac:dyDescent="0.2">
      <c r="I359" s="37" t="str">
        <f t="shared" si="50"/>
        <v/>
      </c>
      <c r="J359" s="38" t="str">
        <f t="shared" si="51"/>
        <v/>
      </c>
      <c r="K359" s="53">
        <f t="shared" si="45"/>
        <v>0</v>
      </c>
      <c r="L359" s="39" t="str">
        <f t="shared" si="46"/>
        <v/>
      </c>
      <c r="M359" s="40" t="str">
        <f t="shared" si="44"/>
        <v/>
      </c>
      <c r="N359" s="40" t="str">
        <f t="shared" si="47"/>
        <v/>
      </c>
      <c r="O359" s="40" t="str">
        <f t="shared" si="48"/>
        <v/>
      </c>
      <c r="P359" s="40" t="str">
        <f t="shared" si="49"/>
        <v/>
      </c>
    </row>
    <row r="360" spans="9:16" ht="12.75" customHeight="1" x14ac:dyDescent="0.2">
      <c r="I360" s="37" t="str">
        <f t="shared" si="50"/>
        <v/>
      </c>
      <c r="J360" s="38" t="str">
        <f t="shared" si="51"/>
        <v/>
      </c>
      <c r="K360" s="53">
        <f t="shared" si="45"/>
        <v>0</v>
      </c>
      <c r="L360" s="39" t="str">
        <f t="shared" si="46"/>
        <v/>
      </c>
      <c r="M360" s="40" t="str">
        <f t="shared" si="44"/>
        <v/>
      </c>
      <c r="N360" s="40" t="str">
        <f t="shared" si="47"/>
        <v/>
      </c>
      <c r="O360" s="40" t="str">
        <f t="shared" si="48"/>
        <v/>
      </c>
      <c r="P360" s="40" t="str">
        <f t="shared" si="49"/>
        <v/>
      </c>
    </row>
    <row r="361" spans="9:16" ht="12.75" customHeight="1" x14ac:dyDescent="0.2">
      <c r="I361" s="37" t="str">
        <f t="shared" si="50"/>
        <v/>
      </c>
      <c r="J361" s="38" t="str">
        <f t="shared" si="51"/>
        <v/>
      </c>
      <c r="K361" s="53">
        <f t="shared" si="45"/>
        <v>0</v>
      </c>
      <c r="L361" s="39" t="str">
        <f t="shared" si="46"/>
        <v/>
      </c>
      <c r="M361" s="40" t="str">
        <f t="shared" si="44"/>
        <v/>
      </c>
      <c r="N361" s="40" t="str">
        <f t="shared" si="47"/>
        <v/>
      </c>
      <c r="O361" s="40" t="str">
        <f t="shared" si="48"/>
        <v/>
      </c>
      <c r="P361" s="40" t="str">
        <f t="shared" si="49"/>
        <v/>
      </c>
    </row>
    <row r="362" spans="9:16" ht="12.75" customHeight="1" x14ac:dyDescent="0.2">
      <c r="I362" s="37" t="str">
        <f t="shared" si="50"/>
        <v/>
      </c>
      <c r="J362" s="38" t="str">
        <f t="shared" si="51"/>
        <v/>
      </c>
      <c r="K362" s="53">
        <f t="shared" si="45"/>
        <v>0</v>
      </c>
      <c r="L362" s="39" t="str">
        <f t="shared" si="46"/>
        <v/>
      </c>
      <c r="M362" s="40" t="str">
        <f t="shared" si="44"/>
        <v/>
      </c>
      <c r="N362" s="40" t="str">
        <f t="shared" si="47"/>
        <v/>
      </c>
      <c r="O362" s="40" t="str">
        <f t="shared" si="48"/>
        <v/>
      </c>
      <c r="P362" s="40" t="str">
        <f t="shared" si="49"/>
        <v/>
      </c>
    </row>
    <row r="363" spans="9:16" ht="12.75" customHeight="1" x14ac:dyDescent="0.2">
      <c r="I363" s="37" t="str">
        <f t="shared" si="50"/>
        <v/>
      </c>
      <c r="J363" s="38" t="str">
        <f t="shared" si="51"/>
        <v/>
      </c>
      <c r="K363" s="53">
        <f t="shared" si="45"/>
        <v>0</v>
      </c>
      <c r="L363" s="39" t="str">
        <f t="shared" si="46"/>
        <v/>
      </c>
      <c r="M363" s="40" t="str">
        <f t="shared" si="44"/>
        <v/>
      </c>
      <c r="N363" s="40" t="str">
        <f t="shared" si="47"/>
        <v/>
      </c>
      <c r="O363" s="40" t="str">
        <f t="shared" si="48"/>
        <v/>
      </c>
      <c r="P363" s="40" t="str">
        <f t="shared" si="49"/>
        <v/>
      </c>
    </row>
    <row r="364" spans="9:16" ht="12.75" customHeight="1" x14ac:dyDescent="0.2">
      <c r="I364" s="37" t="str">
        <f t="shared" si="50"/>
        <v/>
      </c>
      <c r="J364" s="38" t="str">
        <f t="shared" si="51"/>
        <v/>
      </c>
      <c r="K364" s="53">
        <f t="shared" si="45"/>
        <v>0</v>
      </c>
      <c r="L364" s="39" t="str">
        <f t="shared" si="46"/>
        <v/>
      </c>
      <c r="M364" s="40" t="str">
        <f t="shared" si="44"/>
        <v/>
      </c>
      <c r="N364" s="40" t="str">
        <f t="shared" si="47"/>
        <v/>
      </c>
      <c r="O364" s="40" t="str">
        <f t="shared" si="48"/>
        <v/>
      </c>
      <c r="P364" s="40" t="str">
        <f t="shared" si="49"/>
        <v/>
      </c>
    </row>
    <row r="365" spans="9:16" ht="12.75" customHeight="1" x14ac:dyDescent="0.2">
      <c r="I365" s="37" t="str">
        <f t="shared" si="50"/>
        <v/>
      </c>
      <c r="J365" s="38" t="str">
        <f t="shared" si="51"/>
        <v/>
      </c>
      <c r="K365" s="53">
        <f t="shared" si="45"/>
        <v>0</v>
      </c>
      <c r="L365" s="39" t="str">
        <f t="shared" si="46"/>
        <v/>
      </c>
      <c r="M365" s="40" t="str">
        <f t="shared" si="44"/>
        <v/>
      </c>
      <c r="N365" s="40" t="str">
        <f t="shared" si="47"/>
        <v/>
      </c>
      <c r="O365" s="40" t="str">
        <f t="shared" si="48"/>
        <v/>
      </c>
      <c r="P365" s="40" t="str">
        <f t="shared" si="49"/>
        <v/>
      </c>
    </row>
    <row r="366" spans="9:16" ht="12.75" customHeight="1" x14ac:dyDescent="0.2">
      <c r="I366" s="37" t="str">
        <f t="shared" si="50"/>
        <v/>
      </c>
      <c r="J366" s="38" t="str">
        <f t="shared" si="51"/>
        <v/>
      </c>
      <c r="K366" s="53">
        <f t="shared" si="45"/>
        <v>0</v>
      </c>
      <c r="L366" s="39" t="str">
        <f t="shared" si="46"/>
        <v/>
      </c>
      <c r="M366" s="40" t="str">
        <f t="shared" si="44"/>
        <v/>
      </c>
      <c r="N366" s="40" t="str">
        <f t="shared" si="47"/>
        <v/>
      </c>
      <c r="O366" s="40" t="str">
        <f t="shared" si="48"/>
        <v/>
      </c>
      <c r="P366" s="40" t="str">
        <f t="shared" si="49"/>
        <v/>
      </c>
    </row>
    <row r="367" spans="9:16" ht="12.75" customHeight="1" x14ac:dyDescent="0.2">
      <c r="I367" s="37" t="str">
        <f t="shared" si="50"/>
        <v/>
      </c>
      <c r="J367" s="38" t="str">
        <f t="shared" si="51"/>
        <v/>
      </c>
      <c r="K367" s="53">
        <f t="shared" si="45"/>
        <v>0</v>
      </c>
      <c r="L367" s="39" t="str">
        <f t="shared" si="46"/>
        <v/>
      </c>
      <c r="M367" s="40" t="str">
        <f t="shared" si="44"/>
        <v/>
      </c>
      <c r="N367" s="40" t="str">
        <f t="shared" si="47"/>
        <v/>
      </c>
      <c r="O367" s="40" t="str">
        <f t="shared" si="48"/>
        <v/>
      </c>
      <c r="P367" s="40" t="str">
        <f t="shared" si="49"/>
        <v/>
      </c>
    </row>
    <row r="368" spans="9:16" ht="12.75" customHeight="1" x14ac:dyDescent="0.2">
      <c r="I368" s="37" t="str">
        <f t="shared" si="50"/>
        <v/>
      </c>
      <c r="J368" s="38" t="str">
        <f t="shared" si="51"/>
        <v/>
      </c>
      <c r="K368" s="53">
        <f t="shared" si="45"/>
        <v>0</v>
      </c>
      <c r="L368" s="39" t="str">
        <f t="shared" si="46"/>
        <v/>
      </c>
      <c r="M368" s="40" t="str">
        <f t="shared" si="44"/>
        <v/>
      </c>
      <c r="N368" s="40" t="str">
        <f t="shared" si="47"/>
        <v/>
      </c>
      <c r="O368" s="40" t="str">
        <f t="shared" si="48"/>
        <v/>
      </c>
      <c r="P368" s="40" t="str">
        <f t="shared" si="49"/>
        <v/>
      </c>
    </row>
    <row r="369" spans="9:16" ht="12.75" customHeight="1" x14ac:dyDescent="0.2">
      <c r="I369" s="37" t="str">
        <f t="shared" si="50"/>
        <v/>
      </c>
      <c r="J369" s="38" t="str">
        <f t="shared" si="51"/>
        <v/>
      </c>
      <c r="K369" s="53">
        <f t="shared" si="45"/>
        <v>0</v>
      </c>
      <c r="L369" s="39" t="str">
        <f t="shared" si="46"/>
        <v/>
      </c>
      <c r="M369" s="40" t="str">
        <f t="shared" si="44"/>
        <v/>
      </c>
      <c r="N369" s="40" t="str">
        <f t="shared" si="47"/>
        <v/>
      </c>
      <c r="O369" s="40" t="str">
        <f t="shared" si="48"/>
        <v/>
      </c>
      <c r="P369" s="40" t="str">
        <f t="shared" si="49"/>
        <v/>
      </c>
    </row>
    <row r="370" spans="9:16" ht="12.75" customHeight="1" x14ac:dyDescent="0.2">
      <c r="I370" s="37" t="str">
        <f t="shared" si="50"/>
        <v/>
      </c>
      <c r="J370" s="38" t="str">
        <f t="shared" si="51"/>
        <v/>
      </c>
      <c r="K370" s="53">
        <f t="shared" si="45"/>
        <v>0</v>
      </c>
      <c r="L370" s="39" t="str">
        <f t="shared" si="46"/>
        <v/>
      </c>
      <c r="M370" s="40" t="str">
        <f t="shared" si="44"/>
        <v/>
      </c>
      <c r="N370" s="40" t="str">
        <f t="shared" si="47"/>
        <v/>
      </c>
      <c r="O370" s="40" t="str">
        <f t="shared" si="48"/>
        <v/>
      </c>
      <c r="P370" s="40" t="str">
        <f t="shared" si="49"/>
        <v/>
      </c>
    </row>
    <row r="371" spans="9:16" ht="12.75" customHeight="1" x14ac:dyDescent="0.2">
      <c r="I371" s="37" t="str">
        <f t="shared" si="50"/>
        <v/>
      </c>
      <c r="J371" s="38" t="str">
        <f t="shared" si="51"/>
        <v/>
      </c>
      <c r="K371" s="53">
        <f t="shared" si="45"/>
        <v>0</v>
      </c>
      <c r="L371" s="39" t="str">
        <f t="shared" si="46"/>
        <v/>
      </c>
      <c r="M371" s="40" t="str">
        <f t="shared" si="44"/>
        <v/>
      </c>
      <c r="N371" s="40" t="str">
        <f t="shared" si="47"/>
        <v/>
      </c>
      <c r="O371" s="40" t="str">
        <f t="shared" si="48"/>
        <v/>
      </c>
      <c r="P371" s="40" t="str">
        <f t="shared" si="49"/>
        <v/>
      </c>
    </row>
    <row r="372" spans="9:16" ht="12.75" customHeight="1" x14ac:dyDescent="0.2">
      <c r="I372" s="37" t="str">
        <f t="shared" si="50"/>
        <v/>
      </c>
      <c r="J372" s="38" t="str">
        <f t="shared" si="51"/>
        <v/>
      </c>
      <c r="K372" s="53">
        <f t="shared" si="45"/>
        <v>0</v>
      </c>
      <c r="L372" s="39" t="str">
        <f t="shared" si="46"/>
        <v/>
      </c>
      <c r="M372" s="40" t="str">
        <f t="shared" si="44"/>
        <v/>
      </c>
      <c r="N372" s="40" t="str">
        <f t="shared" si="47"/>
        <v/>
      </c>
      <c r="O372" s="40" t="str">
        <f t="shared" si="48"/>
        <v/>
      </c>
      <c r="P372" s="40" t="str">
        <f t="shared" si="49"/>
        <v/>
      </c>
    </row>
    <row r="373" spans="9:16" ht="12.75" customHeight="1" x14ac:dyDescent="0.2">
      <c r="I373" s="37" t="str">
        <f t="shared" si="50"/>
        <v/>
      </c>
      <c r="J373" s="38" t="str">
        <f t="shared" si="51"/>
        <v/>
      </c>
      <c r="K373" s="53">
        <f t="shared" si="45"/>
        <v>0</v>
      </c>
      <c r="L373" s="39" t="str">
        <f t="shared" si="46"/>
        <v/>
      </c>
      <c r="M373" s="40" t="str">
        <f t="shared" si="44"/>
        <v/>
      </c>
      <c r="N373" s="40" t="str">
        <f t="shared" si="47"/>
        <v/>
      </c>
      <c r="O373" s="40" t="str">
        <f t="shared" si="48"/>
        <v/>
      </c>
      <c r="P373" s="40" t="str">
        <f t="shared" si="49"/>
        <v/>
      </c>
    </row>
    <row r="374" spans="9:16" ht="12.75" customHeight="1" x14ac:dyDescent="0.2">
      <c r="I374" s="37" t="str">
        <f t="shared" si="50"/>
        <v/>
      </c>
      <c r="J374" s="38" t="str">
        <f t="shared" si="51"/>
        <v/>
      </c>
      <c r="K374" s="53">
        <f t="shared" si="45"/>
        <v>0</v>
      </c>
      <c r="L374" s="39" t="str">
        <f t="shared" si="46"/>
        <v/>
      </c>
      <c r="M374" s="40" t="str">
        <f t="shared" si="44"/>
        <v/>
      </c>
      <c r="N374" s="40" t="str">
        <f t="shared" si="47"/>
        <v/>
      </c>
      <c r="O374" s="40" t="str">
        <f t="shared" si="48"/>
        <v/>
      </c>
      <c r="P374" s="40" t="str">
        <f t="shared" si="49"/>
        <v/>
      </c>
    </row>
    <row r="375" spans="9:16" ht="12.75" customHeight="1" x14ac:dyDescent="0.2">
      <c r="I375" s="37" t="str">
        <f t="shared" si="50"/>
        <v/>
      </c>
      <c r="J375" s="38" t="str">
        <f t="shared" si="51"/>
        <v/>
      </c>
      <c r="K375" s="53">
        <f t="shared" si="45"/>
        <v>0</v>
      </c>
      <c r="L375" s="39" t="str">
        <f t="shared" si="46"/>
        <v/>
      </c>
      <c r="M375" s="40" t="str">
        <f t="shared" si="44"/>
        <v/>
      </c>
      <c r="N375" s="40" t="str">
        <f t="shared" si="47"/>
        <v/>
      </c>
      <c r="O375" s="40" t="str">
        <f t="shared" si="48"/>
        <v/>
      </c>
      <c r="P375" s="40" t="str">
        <f t="shared" si="49"/>
        <v/>
      </c>
    </row>
    <row r="376" spans="9:16" ht="12.75" customHeight="1" x14ac:dyDescent="0.2">
      <c r="I376" s="37" t="str">
        <f t="shared" si="50"/>
        <v/>
      </c>
      <c r="J376" s="38" t="str">
        <f t="shared" si="51"/>
        <v/>
      </c>
      <c r="K376" s="53">
        <f t="shared" si="45"/>
        <v>0</v>
      </c>
      <c r="L376" s="39" t="str">
        <f t="shared" si="46"/>
        <v/>
      </c>
      <c r="M376" s="40" t="str">
        <f t="shared" si="44"/>
        <v/>
      </c>
      <c r="N376" s="40" t="str">
        <f t="shared" si="47"/>
        <v/>
      </c>
      <c r="O376" s="40" t="str">
        <f t="shared" si="48"/>
        <v/>
      </c>
      <c r="P376" s="40" t="str">
        <f t="shared" si="49"/>
        <v/>
      </c>
    </row>
    <row r="377" spans="9:16" ht="12.75" customHeight="1" x14ac:dyDescent="0.2">
      <c r="I377" s="37" t="str">
        <f t="shared" si="50"/>
        <v/>
      </c>
      <c r="J377" s="38" t="str">
        <f t="shared" si="51"/>
        <v/>
      </c>
      <c r="K377" s="53">
        <f t="shared" si="45"/>
        <v>0</v>
      </c>
      <c r="L377" s="39" t="str">
        <f t="shared" si="46"/>
        <v/>
      </c>
      <c r="M377" s="40" t="str">
        <f t="shared" si="44"/>
        <v/>
      </c>
      <c r="N377" s="40" t="str">
        <f t="shared" si="47"/>
        <v/>
      </c>
      <c r="O377" s="40" t="str">
        <f t="shared" si="48"/>
        <v/>
      </c>
      <c r="P377" s="40" t="str">
        <f t="shared" si="49"/>
        <v/>
      </c>
    </row>
    <row r="378" spans="9:16" ht="12.75" customHeight="1" x14ac:dyDescent="0.2">
      <c r="I378" s="37" t="str">
        <f t="shared" si="50"/>
        <v/>
      </c>
      <c r="J378" s="38" t="str">
        <f t="shared" si="51"/>
        <v/>
      </c>
      <c r="K378" s="53">
        <f t="shared" si="45"/>
        <v>0</v>
      </c>
      <c r="L378" s="39" t="str">
        <f t="shared" si="46"/>
        <v/>
      </c>
      <c r="M378" s="40" t="str">
        <f t="shared" si="44"/>
        <v/>
      </c>
      <c r="N378" s="40" t="str">
        <f t="shared" si="47"/>
        <v/>
      </c>
      <c r="O378" s="40" t="str">
        <f t="shared" si="48"/>
        <v/>
      </c>
      <c r="P378" s="40" t="str">
        <f t="shared" si="49"/>
        <v/>
      </c>
    </row>
    <row r="379" spans="9:16" ht="12.75" customHeight="1" x14ac:dyDescent="0.2">
      <c r="J379" s="56"/>
      <c r="K379" s="53">
        <f t="shared" si="45"/>
        <v>0</v>
      </c>
    </row>
    <row r="380" spans="9:16" ht="12.75" customHeight="1" x14ac:dyDescent="0.2">
      <c r="J380" s="56"/>
      <c r="K380" s="53">
        <f t="shared" si="45"/>
        <v>0</v>
      </c>
    </row>
    <row r="381" spans="9:16" ht="12.75" customHeight="1" x14ac:dyDescent="0.2">
      <c r="J381" s="56"/>
      <c r="K381" s="53">
        <f t="shared" si="45"/>
        <v>0</v>
      </c>
    </row>
    <row r="382" spans="9:16" ht="12.75" customHeight="1" x14ac:dyDescent="0.2">
      <c r="J382" s="56"/>
      <c r="K382" s="53">
        <f t="shared" si="45"/>
        <v>0</v>
      </c>
    </row>
    <row r="383" spans="9:16" ht="12.75" customHeight="1" x14ac:dyDescent="0.2">
      <c r="J383" s="56"/>
      <c r="K383" s="53">
        <f t="shared" si="45"/>
        <v>0</v>
      </c>
    </row>
    <row r="384" spans="9:16" ht="12.75" customHeight="1" x14ac:dyDescent="0.2">
      <c r="J384" s="56"/>
      <c r="K384" s="53">
        <f t="shared" si="45"/>
        <v>0</v>
      </c>
    </row>
    <row r="385" spans="10:11" ht="12.75" customHeight="1" x14ac:dyDescent="0.2">
      <c r="J385" s="56"/>
      <c r="K385" s="53">
        <f t="shared" si="45"/>
        <v>0</v>
      </c>
    </row>
    <row r="386" spans="10:11" ht="12.75" customHeight="1" x14ac:dyDescent="0.2">
      <c r="J386" s="56"/>
      <c r="K386" s="53">
        <f t="shared" si="45"/>
        <v>0</v>
      </c>
    </row>
    <row r="387" spans="10:11" ht="12.75" customHeight="1" x14ac:dyDescent="0.2">
      <c r="J387" s="56"/>
      <c r="K387" s="53">
        <f t="shared" si="45"/>
        <v>0</v>
      </c>
    </row>
    <row r="388" spans="10:11" ht="12.75" customHeight="1" x14ac:dyDescent="0.2">
      <c r="J388" s="56"/>
      <c r="K388" s="53">
        <f t="shared" si="45"/>
        <v>0</v>
      </c>
    </row>
    <row r="389" spans="10:11" ht="12.75" customHeight="1" x14ac:dyDescent="0.2">
      <c r="J389" s="56"/>
      <c r="K389" s="53">
        <f t="shared" si="45"/>
        <v>0</v>
      </c>
    </row>
    <row r="390" spans="10:11" ht="12.75" customHeight="1" x14ac:dyDescent="0.2">
      <c r="J390" s="56"/>
      <c r="K390" s="53">
        <f t="shared" si="45"/>
        <v>0</v>
      </c>
    </row>
    <row r="391" spans="10:11" ht="12.75" customHeight="1" x14ac:dyDescent="0.2">
      <c r="J391" s="56"/>
      <c r="K391" s="53">
        <f t="shared" si="45"/>
        <v>0</v>
      </c>
    </row>
    <row r="392" spans="10:11" ht="12.75" customHeight="1" x14ac:dyDescent="0.2">
      <c r="J392" s="56"/>
      <c r="K392" s="53">
        <f t="shared" si="45"/>
        <v>0</v>
      </c>
    </row>
    <row r="393" spans="10:11" ht="12.75" customHeight="1" x14ac:dyDescent="0.2">
      <c r="J393" s="53"/>
      <c r="K393" s="53">
        <f t="shared" si="45"/>
        <v>0</v>
      </c>
    </row>
    <row r="394" spans="10:11" ht="12.75" customHeight="1" x14ac:dyDescent="0.2">
      <c r="J394" s="53"/>
      <c r="K394" s="53">
        <f t="shared" si="45"/>
        <v>0</v>
      </c>
    </row>
    <row r="395" spans="10:11" ht="12.75" customHeight="1" x14ac:dyDescent="0.2">
      <c r="J395" s="53"/>
      <c r="K395" s="53">
        <f t="shared" si="45"/>
        <v>0</v>
      </c>
    </row>
    <row r="396" spans="10:11" ht="12.75" customHeight="1" x14ac:dyDescent="0.2">
      <c r="J396" s="53"/>
      <c r="K396" s="53">
        <f t="shared" si="45"/>
        <v>0</v>
      </c>
    </row>
    <row r="397" spans="10:11" ht="12.75" customHeight="1" x14ac:dyDescent="0.2">
      <c r="J397" s="53"/>
      <c r="K397" s="53">
        <f t="shared" si="45"/>
        <v>0</v>
      </c>
    </row>
    <row r="398" spans="10:11" ht="12.75" customHeight="1" x14ac:dyDescent="0.2">
      <c r="J398" s="53"/>
      <c r="K398" s="53">
        <f t="shared" si="45"/>
        <v>0</v>
      </c>
    </row>
    <row r="399" spans="10:11" ht="12.75" customHeight="1" x14ac:dyDescent="0.2">
      <c r="J399" s="53"/>
      <c r="K399" s="53">
        <f t="shared" si="45"/>
        <v>0</v>
      </c>
    </row>
    <row r="400" spans="10:11" ht="12.75" customHeight="1" x14ac:dyDescent="0.2">
      <c r="J400" s="53"/>
      <c r="K400" s="53">
        <f t="shared" si="45"/>
        <v>0</v>
      </c>
    </row>
    <row r="401" spans="10:11" ht="12.75" customHeight="1" x14ac:dyDescent="0.2">
      <c r="J401" s="53"/>
      <c r="K401" s="53">
        <f t="shared" si="45"/>
        <v>0</v>
      </c>
    </row>
    <row r="402" spans="10:11" ht="12.75" customHeight="1" x14ac:dyDescent="0.2">
      <c r="J402" s="53"/>
      <c r="K402" s="53">
        <f t="shared" si="45"/>
        <v>0</v>
      </c>
    </row>
    <row r="403" spans="10:11" ht="12.75" customHeight="1" x14ac:dyDescent="0.2">
      <c r="J403" s="53"/>
      <c r="K403" s="53">
        <f t="shared" si="45"/>
        <v>0</v>
      </c>
    </row>
    <row r="404" spans="10:11" ht="12.75" customHeight="1" x14ac:dyDescent="0.2">
      <c r="J404" s="53"/>
      <c r="K404" s="53">
        <f t="shared" ref="K404:K467" si="52">IF(J405="",0,J405)</f>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si="52"/>
        <v>0</v>
      </c>
    </row>
    <row r="468" spans="10:11" ht="12.75" customHeight="1" x14ac:dyDescent="0.2">
      <c r="J468" s="53"/>
      <c r="K468" s="53">
        <f t="shared" ref="K468:K531" si="53">IF(J469="",0,J469)</f>
        <v>0</v>
      </c>
    </row>
    <row r="469" spans="10:11" ht="12.75" customHeight="1" x14ac:dyDescent="0.2">
      <c r="J469" s="53"/>
      <c r="K469" s="53">
        <f t="shared" si="53"/>
        <v>0</v>
      </c>
    </row>
    <row r="470" spans="10:11" ht="12.75" customHeight="1" x14ac:dyDescent="0.2">
      <c r="J470" s="53"/>
      <c r="K470" s="53">
        <f t="shared" si="53"/>
        <v>0</v>
      </c>
    </row>
    <row r="471" spans="10:11" ht="12.75" customHeight="1" x14ac:dyDescent="0.2">
      <c r="J471" s="53"/>
      <c r="K471" s="53">
        <f t="shared" si="53"/>
        <v>0</v>
      </c>
    </row>
    <row r="472" spans="10:11" ht="12.75" customHeight="1" x14ac:dyDescent="0.2">
      <c r="J472" s="53"/>
      <c r="K472" s="53">
        <f t="shared" si="53"/>
        <v>0</v>
      </c>
    </row>
    <row r="473" spans="10:11" ht="12.75" customHeight="1" x14ac:dyDescent="0.2">
      <c r="J473" s="53"/>
      <c r="K473" s="53">
        <f t="shared" si="53"/>
        <v>0</v>
      </c>
    </row>
    <row r="474" spans="10:11" ht="12.75" customHeight="1" x14ac:dyDescent="0.2">
      <c r="J474" s="53"/>
      <c r="K474" s="53">
        <f t="shared" si="53"/>
        <v>0</v>
      </c>
    </row>
    <row r="475" spans="10:11" ht="12.75" customHeight="1" x14ac:dyDescent="0.2">
      <c r="J475" s="53"/>
      <c r="K475" s="53">
        <f t="shared" si="53"/>
        <v>0</v>
      </c>
    </row>
    <row r="476" spans="10:11" ht="12.75" customHeight="1" x14ac:dyDescent="0.2">
      <c r="J476" s="53"/>
      <c r="K476" s="53">
        <f t="shared" si="53"/>
        <v>0</v>
      </c>
    </row>
    <row r="477" spans="10:11" ht="12.75" customHeight="1" x14ac:dyDescent="0.2">
      <c r="J477" s="53"/>
      <c r="K477" s="53">
        <f t="shared" si="53"/>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si="53"/>
        <v>0</v>
      </c>
    </row>
    <row r="532" spans="10:11" ht="12.75" customHeight="1" x14ac:dyDescent="0.2">
      <c r="J532" s="53"/>
      <c r="K532" s="53">
        <f t="shared" ref="K532:K595" si="54">IF(J533="",0,J533)</f>
        <v>0</v>
      </c>
    </row>
    <row r="533" spans="10:11" ht="12.75" customHeight="1" x14ac:dyDescent="0.2">
      <c r="J533" s="53"/>
      <c r="K533" s="53">
        <f t="shared" si="54"/>
        <v>0</v>
      </c>
    </row>
    <row r="534" spans="10:11" ht="12.75" customHeight="1" x14ac:dyDescent="0.2">
      <c r="J534" s="53"/>
      <c r="K534" s="53">
        <f t="shared" si="54"/>
        <v>0</v>
      </c>
    </row>
    <row r="535" spans="10:11" ht="12.75" customHeight="1" x14ac:dyDescent="0.2">
      <c r="J535" s="53"/>
      <c r="K535" s="53">
        <f t="shared" si="54"/>
        <v>0</v>
      </c>
    </row>
    <row r="536" spans="10:11" ht="12.75" customHeight="1" x14ac:dyDescent="0.2">
      <c r="J536" s="53"/>
      <c r="K536" s="53">
        <f t="shared" si="54"/>
        <v>0</v>
      </c>
    </row>
    <row r="537" spans="10:11" ht="12.75" customHeight="1" x14ac:dyDescent="0.2">
      <c r="J537" s="53"/>
      <c r="K537" s="53">
        <f t="shared" si="54"/>
        <v>0</v>
      </c>
    </row>
    <row r="538" spans="10:11" ht="12.75" customHeight="1" x14ac:dyDescent="0.2">
      <c r="J538" s="53"/>
      <c r="K538" s="53">
        <f t="shared" si="54"/>
        <v>0</v>
      </c>
    </row>
    <row r="539" spans="10:11" ht="12.75" customHeight="1" x14ac:dyDescent="0.2">
      <c r="J539" s="53"/>
      <c r="K539" s="53">
        <f t="shared" si="54"/>
        <v>0</v>
      </c>
    </row>
    <row r="540" spans="10:11" ht="12.75" customHeight="1" x14ac:dyDescent="0.2">
      <c r="J540" s="53"/>
      <c r="K540" s="53">
        <f t="shared" si="54"/>
        <v>0</v>
      </c>
    </row>
    <row r="541" spans="10:11" ht="12.75" customHeight="1" x14ac:dyDescent="0.2">
      <c r="J541" s="53"/>
      <c r="K541" s="53">
        <f t="shared" si="54"/>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si="54"/>
        <v>0</v>
      </c>
    </row>
    <row r="596" spans="10:11" ht="12.75" customHeight="1" x14ac:dyDescent="0.2">
      <c r="J596" s="53"/>
      <c r="K596" s="53">
        <f t="shared" ref="K596:K659" si="55">IF(J597="",0,J597)</f>
        <v>0</v>
      </c>
    </row>
    <row r="597" spans="10:11" ht="12.75" customHeight="1" x14ac:dyDescent="0.2">
      <c r="J597" s="53"/>
      <c r="K597" s="53">
        <f t="shared" si="55"/>
        <v>0</v>
      </c>
    </row>
    <row r="598" spans="10:11" ht="12.75" customHeight="1" x14ac:dyDescent="0.2">
      <c r="J598" s="53"/>
      <c r="K598" s="53">
        <f t="shared" si="55"/>
        <v>0</v>
      </c>
    </row>
    <row r="599" spans="10:11" ht="12.75" customHeight="1" x14ac:dyDescent="0.2">
      <c r="J599" s="53"/>
      <c r="K599" s="53">
        <f t="shared" si="55"/>
        <v>0</v>
      </c>
    </row>
    <row r="600" spans="10:11" ht="12.75" customHeight="1" x14ac:dyDescent="0.2">
      <c r="J600" s="53"/>
      <c r="K600" s="53">
        <f t="shared" si="55"/>
        <v>0</v>
      </c>
    </row>
    <row r="601" spans="10:11" ht="12.75" customHeight="1" x14ac:dyDescent="0.2">
      <c r="J601" s="53"/>
      <c r="K601" s="53">
        <f t="shared" si="55"/>
        <v>0</v>
      </c>
    </row>
    <row r="602" spans="10:11" ht="12.75" customHeight="1" x14ac:dyDescent="0.2">
      <c r="J602" s="53"/>
      <c r="K602" s="53">
        <f t="shared" si="55"/>
        <v>0</v>
      </c>
    </row>
    <row r="603" spans="10:11" ht="12.75" customHeight="1" x14ac:dyDescent="0.2">
      <c r="J603" s="53"/>
      <c r="K603" s="53">
        <f t="shared" si="55"/>
        <v>0</v>
      </c>
    </row>
    <row r="604" spans="10:11" ht="12.75" customHeight="1" x14ac:dyDescent="0.2">
      <c r="J604" s="53"/>
      <c r="K604" s="53">
        <f t="shared" si="55"/>
        <v>0</v>
      </c>
    </row>
    <row r="605" spans="10:11" ht="12.75" customHeight="1" x14ac:dyDescent="0.2">
      <c r="J605" s="53"/>
      <c r="K605" s="53">
        <f t="shared" si="55"/>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si="55"/>
        <v>0</v>
      </c>
    </row>
    <row r="660" spans="10:11" ht="12.75" customHeight="1" x14ac:dyDescent="0.2">
      <c r="J660" s="53"/>
      <c r="K660" s="53">
        <f t="shared" ref="K660:K665" si="56">IF(J661="",0,J661)</f>
        <v>0</v>
      </c>
    </row>
    <row r="661" spans="10:11" ht="12.75" customHeight="1" x14ac:dyDescent="0.2">
      <c r="J661" s="53"/>
      <c r="K661" s="53">
        <f t="shared" si="56"/>
        <v>0</v>
      </c>
    </row>
    <row r="662" spans="10:11" ht="12.75" customHeight="1" x14ac:dyDescent="0.2">
      <c r="J662" s="53"/>
      <c r="K662" s="53">
        <f t="shared" si="56"/>
        <v>0</v>
      </c>
    </row>
    <row r="663" spans="10:11" ht="12.75" customHeight="1" x14ac:dyDescent="0.2">
      <c r="J663" s="53"/>
      <c r="K663" s="53">
        <f t="shared" si="56"/>
        <v>0</v>
      </c>
    </row>
    <row r="664" spans="10:11" ht="12.75" customHeight="1" x14ac:dyDescent="0.2">
      <c r="J664" s="53"/>
      <c r="K664" s="53">
        <f t="shared" si="56"/>
        <v>0</v>
      </c>
    </row>
    <row r="665" spans="10:11" ht="12.75" customHeight="1" x14ac:dyDescent="0.2">
      <c r="J665" s="53"/>
      <c r="K665" s="53">
        <f t="shared" si="56"/>
        <v>0</v>
      </c>
    </row>
    <row r="666" spans="10:11" ht="12.75" customHeight="1" x14ac:dyDescent="0.2">
      <c r="J666" s="53"/>
      <c r="K666" s="53">
        <f>+J667</f>
        <v>0</v>
      </c>
    </row>
    <row r="667" spans="10:11" ht="12.75" customHeight="1" x14ac:dyDescent="0.2">
      <c r="J667" s="53"/>
      <c r="K667" s="53">
        <f>+J668</f>
        <v>0</v>
      </c>
    </row>
    <row r="668" spans="10:11" ht="12.75" customHeight="1" x14ac:dyDescent="0.2">
      <c r="J668" s="53"/>
      <c r="K668" s="53">
        <f t="shared" ref="K668:K731" si="57">+J669</f>
        <v>0</v>
      </c>
    </row>
    <row r="669" spans="10:11" ht="12.75" customHeight="1" x14ac:dyDescent="0.2">
      <c r="J669" s="53"/>
      <c r="K669" s="53">
        <f t="shared" si="57"/>
        <v>0</v>
      </c>
    </row>
    <row r="670" spans="10:11" ht="12.75" customHeight="1" x14ac:dyDescent="0.2">
      <c r="J670" s="53"/>
      <c r="K670" s="53">
        <f t="shared" si="57"/>
        <v>0</v>
      </c>
    </row>
    <row r="671" spans="10:11" ht="12.75" customHeight="1" x14ac:dyDescent="0.2">
      <c r="J671" s="53"/>
      <c r="K671" s="53">
        <f t="shared" si="57"/>
        <v>0</v>
      </c>
    </row>
    <row r="672" spans="10:11" ht="12.75" customHeight="1" x14ac:dyDescent="0.2">
      <c r="J672" s="53"/>
      <c r="K672" s="53">
        <f t="shared" si="57"/>
        <v>0</v>
      </c>
    </row>
    <row r="673" spans="10:11" ht="12.75" customHeight="1" x14ac:dyDescent="0.2">
      <c r="J673" s="53"/>
      <c r="K673" s="53">
        <f t="shared" si="57"/>
        <v>0</v>
      </c>
    </row>
    <row r="674" spans="10:11" ht="12.75" customHeight="1" x14ac:dyDescent="0.2">
      <c r="J674" s="53"/>
      <c r="K674" s="53">
        <f t="shared" si="57"/>
        <v>0</v>
      </c>
    </row>
    <row r="675" spans="10:11" ht="12.75" customHeight="1" x14ac:dyDescent="0.2">
      <c r="J675" s="53"/>
      <c r="K675" s="53">
        <f t="shared" si="57"/>
        <v>0</v>
      </c>
    </row>
    <row r="676" spans="10:11" ht="12.75" customHeight="1" x14ac:dyDescent="0.2">
      <c r="J676" s="53"/>
      <c r="K676" s="53">
        <f t="shared" si="57"/>
        <v>0</v>
      </c>
    </row>
    <row r="677" spans="10:11" ht="12.75" customHeight="1" x14ac:dyDescent="0.2">
      <c r="J677" s="53"/>
      <c r="K677" s="53">
        <f t="shared" si="57"/>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si="57"/>
        <v>0</v>
      </c>
    </row>
    <row r="732" spans="10:11" ht="12.75" customHeight="1" x14ac:dyDescent="0.2">
      <c r="J732" s="53"/>
      <c r="K732" s="53">
        <f t="shared" ref="K732:K795" si="58">+J733</f>
        <v>0</v>
      </c>
    </row>
    <row r="733" spans="10:11" ht="12.75" customHeight="1" x14ac:dyDescent="0.2">
      <c r="J733" s="53"/>
      <c r="K733" s="53">
        <f t="shared" si="58"/>
        <v>0</v>
      </c>
    </row>
    <row r="734" spans="10:11" ht="12.75" customHeight="1" x14ac:dyDescent="0.2">
      <c r="J734" s="53"/>
      <c r="K734" s="53">
        <f t="shared" si="58"/>
        <v>0</v>
      </c>
    </row>
    <row r="735" spans="10:11" ht="12.75" customHeight="1" x14ac:dyDescent="0.2">
      <c r="J735" s="53"/>
      <c r="K735" s="53">
        <f t="shared" si="58"/>
        <v>0</v>
      </c>
    </row>
    <row r="736" spans="10:11" ht="12.75" customHeight="1" x14ac:dyDescent="0.2">
      <c r="J736" s="53"/>
      <c r="K736" s="53">
        <f t="shared" si="58"/>
        <v>0</v>
      </c>
    </row>
    <row r="737" spans="10:11" ht="12.75" customHeight="1" x14ac:dyDescent="0.2">
      <c r="J737" s="53"/>
      <c r="K737" s="53">
        <f t="shared" si="58"/>
        <v>0</v>
      </c>
    </row>
    <row r="738" spans="10:11" ht="12.75" customHeight="1" x14ac:dyDescent="0.2">
      <c r="J738" s="53"/>
      <c r="K738" s="53">
        <f t="shared" si="58"/>
        <v>0</v>
      </c>
    </row>
    <row r="739" spans="10:11" ht="12.75" customHeight="1" x14ac:dyDescent="0.2">
      <c r="J739" s="53"/>
      <c r="K739" s="53">
        <f t="shared" si="58"/>
        <v>0</v>
      </c>
    </row>
    <row r="740" spans="10:11" ht="12.75" customHeight="1" x14ac:dyDescent="0.2">
      <c r="J740" s="53"/>
      <c r="K740" s="53">
        <f t="shared" si="58"/>
        <v>0</v>
      </c>
    </row>
    <row r="741" spans="10:11" ht="12.75" customHeight="1" x14ac:dyDescent="0.2">
      <c r="J741" s="53"/>
      <c r="K741" s="53">
        <f t="shared" si="58"/>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si="58"/>
        <v>0</v>
      </c>
    </row>
    <row r="796" spans="10:11" ht="12.75" customHeight="1" x14ac:dyDescent="0.2">
      <c r="J796" s="53"/>
      <c r="K796" s="53">
        <f t="shared" ref="K796:K834" si="59">+J797</f>
        <v>0</v>
      </c>
    </row>
    <row r="797" spans="10:11" ht="12.75" customHeight="1" x14ac:dyDescent="0.2">
      <c r="J797" s="53"/>
      <c r="K797" s="53">
        <f t="shared" si="59"/>
        <v>0</v>
      </c>
    </row>
    <row r="798" spans="10:11" ht="12.75" customHeight="1" x14ac:dyDescent="0.2">
      <c r="J798" s="53"/>
      <c r="K798" s="53">
        <f t="shared" si="59"/>
        <v>0</v>
      </c>
    </row>
    <row r="799" spans="10:11" ht="12.75" customHeight="1" x14ac:dyDescent="0.2">
      <c r="J799" s="53"/>
      <c r="K799" s="53">
        <f t="shared" si="59"/>
        <v>0</v>
      </c>
    </row>
    <row r="800" spans="10:11" ht="12.75" customHeight="1" x14ac:dyDescent="0.2">
      <c r="J800" s="53"/>
      <c r="K800" s="53">
        <f t="shared" si="59"/>
        <v>0</v>
      </c>
    </row>
    <row r="801" spans="10:11" ht="12.75" customHeight="1" x14ac:dyDescent="0.2">
      <c r="J801" s="53"/>
      <c r="K801" s="53">
        <f t="shared" si="59"/>
        <v>0</v>
      </c>
    </row>
    <row r="802" spans="10:11" ht="12.75" customHeight="1" x14ac:dyDescent="0.2">
      <c r="J802" s="53"/>
      <c r="K802" s="53">
        <f t="shared" si="59"/>
        <v>0</v>
      </c>
    </row>
    <row r="803" spans="10:11" ht="12.75" customHeight="1" x14ac:dyDescent="0.2">
      <c r="J803" s="53"/>
      <c r="K803" s="53">
        <f t="shared" si="59"/>
        <v>0</v>
      </c>
    </row>
    <row r="804" spans="10:11" ht="12.75" customHeight="1" x14ac:dyDescent="0.2">
      <c r="J804" s="53"/>
      <c r="K804" s="53">
        <f t="shared" si="59"/>
        <v>0</v>
      </c>
    </row>
    <row r="805" spans="10:11" ht="12.75" customHeight="1" x14ac:dyDescent="0.2">
      <c r="J805" s="53"/>
      <c r="K805" s="53">
        <f t="shared" si="59"/>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f t="shared" si="59"/>
        <v>0</v>
      </c>
    </row>
    <row r="835" spans="10:11" ht="12.75" customHeight="1" x14ac:dyDescent="0.2">
      <c r="J835" s="53"/>
      <c r="K835" s="53" t="e">
        <f>+#REF!</f>
        <v>#REF!</v>
      </c>
    </row>
  </sheetData>
  <sheetProtection sheet="1" objects="1" scenarios="1" formatCells="0" formatColumns="0" formatRows="0"/>
  <mergeCells count="1">
    <mergeCell ref="S13:S14"/>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34"/>
  <sheetViews>
    <sheetView topLeftCell="B1" workbookViewId="0">
      <pane xSplit="7" ySplit="15" topLeftCell="I16" activePane="bottomRight" state="frozen"/>
      <selection activeCell="B1" sqref="B1"/>
      <selection pane="topRight" activeCell="I1" sqref="I1"/>
      <selection pane="bottomLeft" activeCell="B10" sqref="B10"/>
      <selection pane="bottomRight" activeCell="R13" sqref="R13"/>
    </sheetView>
  </sheetViews>
  <sheetFormatPr baseColWidth="10" defaultColWidth="9.140625" defaultRowHeight="12.75" customHeight="1" x14ac:dyDescent="0.2"/>
  <cols>
    <col min="1" max="1" width="9.140625" style="9" hidden="1" customWidth="1"/>
    <col min="2" max="2" width="4.7109375" style="9" customWidth="1"/>
    <col min="3" max="3" width="3.7109375" style="9" hidden="1" customWidth="1"/>
    <col min="4" max="4" width="15.5703125" style="50" hidden="1" customWidth="1"/>
    <col min="5" max="5" width="11.42578125" style="9" hidden="1" customWidth="1"/>
    <col min="6" max="6" width="11.7109375" style="9" hidden="1" customWidth="1"/>
    <col min="7" max="7" width="3.7109375" style="51" hidden="1" customWidth="1"/>
    <col min="8" max="8" width="7.140625" style="54" hidden="1" customWidth="1"/>
    <col min="9" max="9" width="11.7109375" style="55" customWidth="1"/>
    <col min="10" max="10" width="18.42578125" style="55" customWidth="1"/>
    <col min="11" max="11" width="11.28515625" style="55" hidden="1" customWidth="1"/>
    <col min="12" max="12" width="10.7109375" style="57" customWidth="1"/>
    <col min="13" max="13" width="10.140625" style="58" customWidth="1"/>
    <col min="14" max="14" width="12.28515625" style="59" customWidth="1"/>
    <col min="15" max="15" width="21.28515625" style="59" customWidth="1"/>
    <col min="16" max="16" width="11.5703125" style="59" customWidth="1"/>
    <col min="17" max="17" width="3.140625" style="9" customWidth="1"/>
    <col min="18" max="18" width="30.5703125" style="9" customWidth="1"/>
    <col min="19" max="20" width="0" style="9" hidden="1" customWidth="1"/>
    <col min="21" max="16384" width="9.140625" style="9"/>
  </cols>
  <sheetData>
    <row r="1" spans="1:20" ht="12.75" customHeight="1" x14ac:dyDescent="0.2">
      <c r="A1" s="2"/>
      <c r="B1" s="2"/>
      <c r="C1" s="2"/>
      <c r="D1" s="3"/>
      <c r="E1" s="2"/>
      <c r="F1" s="2"/>
      <c r="G1" s="4"/>
      <c r="H1" s="5"/>
      <c r="I1" s="6"/>
      <c r="J1" s="6"/>
      <c r="K1" s="6"/>
      <c r="L1" s="3" t="s">
        <v>23</v>
      </c>
      <c r="M1" s="7"/>
      <c r="N1" s="8"/>
      <c r="O1" s="8"/>
      <c r="P1" s="8"/>
    </row>
    <row r="2" spans="1:20" ht="12.75" customHeight="1" x14ac:dyDescent="0.2">
      <c r="A2" s="2"/>
      <c r="B2" s="2"/>
      <c r="C2" s="2"/>
      <c r="D2" s="3"/>
      <c r="E2" s="2"/>
      <c r="F2" s="2"/>
      <c r="G2" s="4"/>
      <c r="H2" s="5"/>
      <c r="I2" s="6"/>
      <c r="J2" s="6"/>
      <c r="K2" s="6"/>
      <c r="L2" s="3"/>
      <c r="M2" s="7"/>
      <c r="N2" s="8"/>
      <c r="O2" s="8"/>
      <c r="P2" s="8"/>
    </row>
    <row r="3" spans="1:20" ht="12.75" customHeight="1" x14ac:dyDescent="0.2">
      <c r="A3" s="2"/>
      <c r="B3" s="2"/>
      <c r="C3" s="2"/>
      <c r="D3" s="3"/>
      <c r="E3" s="2"/>
      <c r="F3" s="2"/>
      <c r="G3" s="4"/>
      <c r="H3" s="5"/>
      <c r="I3" s="3" t="s">
        <v>39</v>
      </c>
      <c r="J3" s="6"/>
      <c r="K3" s="6"/>
      <c r="L3" s="160" t="s">
        <v>21</v>
      </c>
      <c r="M3" s="7"/>
      <c r="P3" s="8"/>
    </row>
    <row r="4" spans="1:20" ht="12.75" customHeight="1" x14ac:dyDescent="0.2">
      <c r="A4" s="2"/>
      <c r="B4" s="2"/>
      <c r="C4" s="2"/>
      <c r="D4" s="3"/>
      <c r="E4" s="2"/>
      <c r="F4" s="2"/>
      <c r="G4" s="4"/>
      <c r="H4" s="5"/>
      <c r="I4" s="3"/>
      <c r="J4" s="6"/>
      <c r="K4" s="6"/>
      <c r="L4" s="10"/>
      <c r="M4" s="7"/>
      <c r="N4" s="8"/>
      <c r="O4" s="8"/>
      <c r="P4" s="8"/>
    </row>
    <row r="5" spans="1:20" ht="12.75" customHeight="1" x14ac:dyDescent="0.2">
      <c r="A5" s="2"/>
      <c r="B5" s="2"/>
      <c r="C5" s="2"/>
      <c r="D5" s="3"/>
      <c r="E5" s="2"/>
      <c r="F5" s="2"/>
      <c r="G5" s="4"/>
      <c r="H5" s="5"/>
      <c r="I5" s="3" t="s">
        <v>4</v>
      </c>
      <c r="J5" s="91">
        <f>IF(P14="","",((1+N14)^12)-1)</f>
        <v>0.108363701553573</v>
      </c>
      <c r="K5" s="6"/>
      <c r="L5" s="10"/>
      <c r="M5" s="7"/>
      <c r="N5" s="8" t="s">
        <v>33</v>
      </c>
      <c r="O5" s="73">
        <f>Intro!B1</f>
        <v>42998</v>
      </c>
      <c r="P5" s="8"/>
    </row>
    <row r="6" spans="1:20" ht="12.75" customHeight="1" x14ac:dyDescent="0.2">
      <c r="A6" s="2"/>
      <c r="B6" s="2"/>
      <c r="C6" s="2"/>
      <c r="D6" s="3"/>
      <c r="E6" s="2"/>
      <c r="F6" s="2"/>
      <c r="G6" s="4"/>
      <c r="H6" s="5"/>
      <c r="I6" s="3"/>
      <c r="J6" s="71"/>
      <c r="K6" s="6"/>
      <c r="L6" s="10"/>
      <c r="M6" s="7"/>
      <c r="N6" s="8"/>
      <c r="O6" s="8"/>
      <c r="P6" s="8"/>
    </row>
    <row r="7" spans="1:20" ht="12.75" customHeight="1" x14ac:dyDescent="0.2">
      <c r="A7" s="2"/>
      <c r="B7" s="2"/>
      <c r="C7" s="2"/>
      <c r="D7" s="3"/>
      <c r="E7" s="2"/>
      <c r="F7" s="2"/>
      <c r="G7" s="4"/>
      <c r="H7" s="5"/>
      <c r="I7" s="3" t="s">
        <v>42</v>
      </c>
      <c r="J7" s="71"/>
      <c r="K7" s="6"/>
      <c r="L7" s="121">
        <f>EDATE(Intro!B1,1)</f>
        <v>43028</v>
      </c>
      <c r="M7" s="9"/>
      <c r="N7" s="9" t="s">
        <v>54</v>
      </c>
      <c r="O7" s="9"/>
      <c r="P7" s="82">
        <f>L14*I14</f>
        <v>104520</v>
      </c>
    </row>
    <row r="8" spans="1:20" ht="12.75" customHeight="1" x14ac:dyDescent="0.2">
      <c r="A8" s="2"/>
      <c r="B8" s="2"/>
      <c r="C8" s="2"/>
      <c r="D8" s="3"/>
      <c r="E8" s="2"/>
      <c r="F8" s="2"/>
      <c r="G8" s="4"/>
      <c r="H8" s="5"/>
      <c r="I8" s="7"/>
      <c r="J8" s="8"/>
      <c r="K8" s="8"/>
      <c r="L8" s="92"/>
      <c r="M8" s="7"/>
      <c r="N8" s="3"/>
      <c r="O8" s="9"/>
      <c r="P8" s="93"/>
    </row>
    <row r="9" spans="1:20" ht="12.75" customHeight="1" x14ac:dyDescent="0.2">
      <c r="A9" s="2"/>
      <c r="B9" s="2"/>
      <c r="C9" s="2"/>
      <c r="D9" s="3"/>
      <c r="E9" s="2"/>
      <c r="F9" s="2"/>
      <c r="G9" s="4"/>
      <c r="H9" s="5"/>
      <c r="I9" s="3" t="s">
        <v>46</v>
      </c>
      <c r="J9" s="71"/>
      <c r="K9" s="6"/>
      <c r="L9" s="94">
        <f>EDATE(L7,I14-1)</f>
        <v>46650</v>
      </c>
      <c r="M9" s="7"/>
      <c r="N9" s="95"/>
      <c r="O9" s="8"/>
      <c r="P9" s="93"/>
    </row>
    <row r="10" spans="1:20" ht="12.75" customHeight="1" x14ac:dyDescent="0.2">
      <c r="A10" s="2"/>
      <c r="B10" s="2"/>
      <c r="C10" s="2"/>
      <c r="D10" s="3"/>
      <c r="E10" s="2"/>
      <c r="F10" s="2"/>
      <c r="G10" s="4"/>
      <c r="H10" s="5"/>
      <c r="I10" s="6"/>
      <c r="J10" s="6"/>
      <c r="K10" s="6"/>
      <c r="L10" s="11"/>
      <c r="M10" s="7"/>
      <c r="N10" s="75"/>
      <c r="O10" s="75"/>
      <c r="P10" s="8"/>
    </row>
    <row r="11" spans="1:20" ht="12.75" customHeight="1" x14ac:dyDescent="0.2">
      <c r="A11" s="2"/>
      <c r="B11" s="2"/>
      <c r="C11" s="2"/>
      <c r="D11" s="3"/>
      <c r="E11" s="2"/>
      <c r="F11" s="2"/>
      <c r="G11" s="4"/>
      <c r="H11" s="5"/>
      <c r="I11" s="9"/>
      <c r="J11" s="6"/>
      <c r="K11" s="6"/>
      <c r="L11" s="11"/>
      <c r="M11" s="7"/>
      <c r="N11" s="76"/>
      <c r="O11" s="8"/>
      <c r="P11" s="77"/>
    </row>
    <row r="12" spans="1:20" ht="12.75" customHeight="1" thickBot="1" x14ac:dyDescent="0.25">
      <c r="A12" s="2"/>
      <c r="B12" s="2"/>
      <c r="C12" s="2"/>
      <c r="D12" s="3"/>
      <c r="E12" s="2"/>
      <c r="F12" s="2"/>
      <c r="G12" s="4"/>
      <c r="H12" s="5"/>
      <c r="I12" s="6"/>
      <c r="J12" s="6"/>
      <c r="K12" s="6"/>
      <c r="L12" s="11"/>
      <c r="M12" s="7"/>
      <c r="N12" s="8"/>
      <c r="O12" s="8"/>
      <c r="P12" s="8"/>
      <c r="S12" s="167" t="s">
        <v>22</v>
      </c>
      <c r="T12" s="68">
        <f>SUMIF($J:$J,"&gt;"&amp;L8,$N:$N)</f>
        <v>0</v>
      </c>
    </row>
    <row r="13" spans="1:20" ht="22.5" customHeight="1" x14ac:dyDescent="0.2">
      <c r="A13" s="2"/>
      <c r="B13" s="2"/>
      <c r="C13" s="2"/>
      <c r="D13" s="3"/>
      <c r="E13" s="2"/>
      <c r="F13" s="2"/>
      <c r="G13" s="4"/>
      <c r="H13" s="5"/>
      <c r="I13" s="70" t="s">
        <v>41</v>
      </c>
      <c r="J13" s="13" t="s">
        <v>6</v>
      </c>
      <c r="K13" s="14"/>
      <c r="L13" s="15" t="s">
        <v>3</v>
      </c>
      <c r="M13" s="16" t="s">
        <v>7</v>
      </c>
      <c r="N13" s="17" t="s">
        <v>8</v>
      </c>
      <c r="O13" s="18" t="s">
        <v>9</v>
      </c>
      <c r="P13" s="19" t="s">
        <v>1</v>
      </c>
      <c r="R13" s="61"/>
      <c r="S13" s="167"/>
    </row>
    <row r="14" spans="1:20" ht="12.75" customHeight="1" thickBot="1" x14ac:dyDescent="0.25">
      <c r="A14" s="2"/>
      <c r="B14" s="2"/>
      <c r="C14" s="2"/>
      <c r="D14" s="3"/>
      <c r="E14" s="2"/>
      <c r="F14" s="2"/>
      <c r="G14" s="4"/>
      <c r="H14" s="5"/>
      <c r="I14" s="155">
        <v>120</v>
      </c>
      <c r="J14" s="20"/>
      <c r="K14" s="21"/>
      <c r="L14" s="156">
        <v>871</v>
      </c>
      <c r="M14" s="23"/>
      <c r="N14" s="99">
        <f>IF(P14="","",RATE(I14,-L14,P14))</f>
        <v>8.6105917875273878E-3</v>
      </c>
      <c r="O14" s="24"/>
      <c r="P14" s="152">
        <v>65000</v>
      </c>
    </row>
    <row r="15" spans="1:20" ht="12.75" customHeight="1" x14ac:dyDescent="0.2">
      <c r="A15" s="2"/>
      <c r="B15" s="2"/>
      <c r="C15" s="2"/>
      <c r="D15" s="3"/>
      <c r="E15" s="2"/>
      <c r="F15" s="2"/>
      <c r="G15" s="4"/>
      <c r="H15" s="5"/>
      <c r="I15" s="6"/>
      <c r="J15" s="6"/>
      <c r="K15" s="6"/>
      <c r="L15" s="11"/>
      <c r="M15" s="7"/>
      <c r="N15" s="8"/>
      <c r="O15" s="8"/>
      <c r="P15" s="8"/>
    </row>
    <row r="16" spans="1:20" s="32" customFormat="1" ht="21.75" customHeight="1" x14ac:dyDescent="0.2">
      <c r="A16" s="25"/>
      <c r="B16" s="25"/>
      <c r="C16" s="25"/>
      <c r="D16" s="26"/>
      <c r="E16" s="25"/>
      <c r="F16" s="25"/>
      <c r="G16" s="27"/>
      <c r="H16" s="28"/>
      <c r="I16" s="29"/>
      <c r="J16" s="29"/>
      <c r="K16" s="29"/>
      <c r="L16" s="78"/>
      <c r="M16" s="31"/>
      <c r="N16" s="78"/>
      <c r="O16" s="78"/>
      <c r="P16" s="78"/>
    </row>
    <row r="17" spans="1:16" ht="12.75" customHeight="1" x14ac:dyDescent="0.2">
      <c r="A17" s="2"/>
      <c r="B17" s="2"/>
      <c r="C17" s="2"/>
      <c r="D17" s="3"/>
      <c r="E17" s="2"/>
      <c r="F17" s="2"/>
      <c r="G17" s="4"/>
      <c r="H17" s="5"/>
      <c r="I17" s="6"/>
      <c r="J17" s="6"/>
      <c r="K17" s="33"/>
      <c r="L17" s="11"/>
      <c r="M17" s="7"/>
      <c r="N17" s="8"/>
      <c r="O17" s="8"/>
      <c r="P17" s="8"/>
    </row>
    <row r="18" spans="1:16" ht="12.75" customHeight="1" x14ac:dyDescent="0.2">
      <c r="A18" s="2"/>
      <c r="B18" s="2"/>
      <c r="C18" s="2"/>
      <c r="D18" s="3"/>
      <c r="E18" s="34"/>
      <c r="F18" s="35"/>
      <c r="G18" s="2"/>
      <c r="H18" s="36">
        <f t="shared" ref="H18:H81" si="0">I18/12</f>
        <v>8.3333333333333329E-2</v>
      </c>
      <c r="I18" s="37">
        <v>1</v>
      </c>
      <c r="J18" s="38">
        <f>L7</f>
        <v>43028</v>
      </c>
      <c r="K18" s="38">
        <f>IF(J19="",0,J19)</f>
        <v>43059</v>
      </c>
      <c r="L18" s="39">
        <f>IF(J18="","",$L$14)</f>
        <v>871</v>
      </c>
      <c r="M18" s="40">
        <f>P14</f>
        <v>65000</v>
      </c>
      <c r="N18" s="40">
        <f>IF(I18&lt;&gt;"",$N$14*M18,"")</f>
        <v>559.68846618928023</v>
      </c>
      <c r="O18" s="40">
        <f>IF(I18&lt;&gt;"",L18-N18,"")</f>
        <v>311.31153381071977</v>
      </c>
      <c r="P18" s="40">
        <f>IF(I18&lt;&gt;"",M18-O18,"")</f>
        <v>64688.688466189284</v>
      </c>
    </row>
    <row r="19" spans="1:16" ht="12.75" customHeight="1" x14ac:dyDescent="0.2">
      <c r="A19" s="2"/>
      <c r="B19" s="2"/>
      <c r="C19" s="2"/>
      <c r="D19" s="41"/>
      <c r="E19" s="42"/>
      <c r="F19" s="43"/>
      <c r="G19" s="2"/>
      <c r="H19" s="36">
        <f t="shared" si="0"/>
        <v>0.16666666666666666</v>
      </c>
      <c r="I19" s="37">
        <f>IF(I18&gt;=$I$14,"",I18+1)</f>
        <v>2</v>
      </c>
      <c r="J19" s="38">
        <f t="shared" ref="J19:J83" si="1">IF(I19="","",EDATE($J$18,I18))</f>
        <v>43059</v>
      </c>
      <c r="K19" s="38">
        <f t="shared" ref="K19:K82" si="2">IF(J20="",0,J20)</f>
        <v>43089</v>
      </c>
      <c r="L19" s="39">
        <f t="shared" ref="L19:L82" si="3">IF(J19="","",$L$14)</f>
        <v>871</v>
      </c>
      <c r="M19" s="40">
        <f>IF(I19&lt;&gt;"",P18,"")</f>
        <v>64688.688466189284</v>
      </c>
      <c r="N19" s="40">
        <f t="shared" ref="N19:N82" si="4">IF(I19&lt;&gt;"",$N$14*M19,"")</f>
        <v>557.00788965288712</v>
      </c>
      <c r="O19" s="40">
        <f t="shared" ref="O19:O82" si="5">IF(I19&lt;&gt;"",L19-N19,"")</f>
        <v>313.99211034711288</v>
      </c>
      <c r="P19" s="40">
        <f t="shared" ref="P19:P82" si="6">IF(I19&lt;&gt;"",M19-O19,"")</f>
        <v>64374.69635584217</v>
      </c>
    </row>
    <row r="20" spans="1:16" ht="12.75" customHeight="1" x14ac:dyDescent="0.2">
      <c r="A20" s="2"/>
      <c r="B20" s="2"/>
      <c r="C20" s="2"/>
      <c r="D20" s="41"/>
      <c r="E20" s="42"/>
      <c r="F20" s="44"/>
      <c r="G20" s="2"/>
      <c r="H20" s="36">
        <f t="shared" si="0"/>
        <v>0.25</v>
      </c>
      <c r="I20" s="37">
        <f t="shared" ref="I20:I83" si="7">IF(I19&gt;=$I$14,"",I19+1)</f>
        <v>3</v>
      </c>
      <c r="J20" s="38">
        <f t="shared" si="1"/>
        <v>43089</v>
      </c>
      <c r="K20" s="38">
        <f t="shared" si="2"/>
        <v>43120</v>
      </c>
      <c r="L20" s="39">
        <f t="shared" si="3"/>
        <v>871</v>
      </c>
      <c r="M20" s="40">
        <f t="shared" ref="M20:M76" si="8">IF(I20&lt;&gt;"",P19,"")</f>
        <v>64374.69635584217</v>
      </c>
      <c r="N20" s="40">
        <f t="shared" si="4"/>
        <v>554.30423176618388</v>
      </c>
      <c r="O20" s="40">
        <f t="shared" si="5"/>
        <v>316.69576823381612</v>
      </c>
      <c r="P20" s="40">
        <f t="shared" si="6"/>
        <v>64058.000587608352</v>
      </c>
    </row>
    <row r="21" spans="1:16" ht="12.75" customHeight="1" x14ac:dyDescent="0.2">
      <c r="A21" s="2"/>
      <c r="B21" s="2"/>
      <c r="C21" s="2"/>
      <c r="D21" s="41"/>
      <c r="E21" s="42"/>
      <c r="F21" s="42"/>
      <c r="G21" s="2"/>
      <c r="H21" s="36">
        <f t="shared" si="0"/>
        <v>0.33333333333333331</v>
      </c>
      <c r="I21" s="37">
        <f t="shared" si="7"/>
        <v>4</v>
      </c>
      <c r="J21" s="38">
        <f t="shared" si="1"/>
        <v>43120</v>
      </c>
      <c r="K21" s="38">
        <f t="shared" si="2"/>
        <v>43151</v>
      </c>
      <c r="L21" s="39">
        <f t="shared" si="3"/>
        <v>871</v>
      </c>
      <c r="M21" s="40">
        <f t="shared" si="8"/>
        <v>64058.000587608352</v>
      </c>
      <c r="N21" s="40">
        <f t="shared" si="4"/>
        <v>551.57729378508509</v>
      </c>
      <c r="O21" s="40">
        <f t="shared" si="5"/>
        <v>319.42270621491491</v>
      </c>
      <c r="P21" s="40">
        <f t="shared" si="6"/>
        <v>63738.577881393438</v>
      </c>
    </row>
    <row r="22" spans="1:16" ht="12.75" customHeight="1" x14ac:dyDescent="0.2">
      <c r="A22" s="2"/>
      <c r="B22" s="2"/>
      <c r="C22" s="2"/>
      <c r="D22" s="3"/>
      <c r="E22" s="2"/>
      <c r="F22" s="45"/>
      <c r="G22" s="2"/>
      <c r="H22" s="36">
        <f t="shared" si="0"/>
        <v>0.41666666666666669</v>
      </c>
      <c r="I22" s="37">
        <f t="shared" si="7"/>
        <v>5</v>
      </c>
      <c r="J22" s="38">
        <f t="shared" si="1"/>
        <v>43151</v>
      </c>
      <c r="K22" s="38">
        <f t="shared" si="2"/>
        <v>43179</v>
      </c>
      <c r="L22" s="39">
        <f t="shared" si="3"/>
        <v>871</v>
      </c>
      <c r="M22" s="40">
        <f t="shared" si="8"/>
        <v>63738.577881393438</v>
      </c>
      <c r="N22" s="40">
        <f t="shared" si="4"/>
        <v>548.82687525420113</v>
      </c>
      <c r="O22" s="40">
        <f t="shared" si="5"/>
        <v>322.17312474579887</v>
      </c>
      <c r="P22" s="40">
        <f t="shared" si="6"/>
        <v>63416.404756647637</v>
      </c>
    </row>
    <row r="23" spans="1:16" ht="12.75" customHeight="1" x14ac:dyDescent="0.2">
      <c r="A23" s="2"/>
      <c r="B23" s="2"/>
      <c r="C23" s="2"/>
      <c r="D23" s="41"/>
      <c r="E23" s="42"/>
      <c r="F23" s="46"/>
      <c r="G23" s="2"/>
      <c r="H23" s="36">
        <f t="shared" si="0"/>
        <v>0.5</v>
      </c>
      <c r="I23" s="37">
        <f t="shared" si="7"/>
        <v>6</v>
      </c>
      <c r="J23" s="38">
        <f t="shared" si="1"/>
        <v>43179</v>
      </c>
      <c r="K23" s="38">
        <f t="shared" si="2"/>
        <v>43210</v>
      </c>
      <c r="L23" s="39">
        <f t="shared" si="3"/>
        <v>871</v>
      </c>
      <c r="M23" s="40">
        <f t="shared" si="8"/>
        <v>63416.404756647637</v>
      </c>
      <c r="N23" s="40">
        <f t="shared" si="4"/>
        <v>546.05277399210286</v>
      </c>
      <c r="O23" s="40">
        <f t="shared" si="5"/>
        <v>324.94722600789714</v>
      </c>
      <c r="P23" s="40">
        <f t="shared" si="6"/>
        <v>63091.457530639738</v>
      </c>
    </row>
    <row r="24" spans="1:16" ht="12.75" customHeight="1" x14ac:dyDescent="0.2">
      <c r="A24" s="2"/>
      <c r="B24" s="2"/>
      <c r="C24" s="2"/>
      <c r="D24" s="41"/>
      <c r="E24" s="42"/>
      <c r="F24" s="47"/>
      <c r="G24" s="2"/>
      <c r="H24" s="36">
        <f t="shared" si="0"/>
        <v>0.58333333333333337</v>
      </c>
      <c r="I24" s="37">
        <f t="shared" si="7"/>
        <v>7</v>
      </c>
      <c r="J24" s="38">
        <f t="shared" si="1"/>
        <v>43210</v>
      </c>
      <c r="K24" s="38">
        <f t="shared" si="2"/>
        <v>43240</v>
      </c>
      <c r="L24" s="39">
        <f t="shared" si="3"/>
        <v>871</v>
      </c>
      <c r="M24" s="40">
        <f t="shared" si="8"/>
        <v>63091.457530639738</v>
      </c>
      <c r="N24" s="40">
        <f t="shared" si="4"/>
        <v>543.25478607645948</v>
      </c>
      <c r="O24" s="40">
        <f t="shared" si="5"/>
        <v>327.74521392354052</v>
      </c>
      <c r="P24" s="40">
        <f t="shared" si="6"/>
        <v>62763.712316716199</v>
      </c>
    </row>
    <row r="25" spans="1:16" ht="12.75" customHeight="1" x14ac:dyDescent="0.2">
      <c r="A25" s="2"/>
      <c r="B25" s="2"/>
      <c r="C25" s="2"/>
      <c r="D25" s="3"/>
      <c r="E25" s="2"/>
      <c r="F25" s="2"/>
      <c r="G25" s="2"/>
      <c r="H25" s="36">
        <f t="shared" si="0"/>
        <v>0.66666666666666663</v>
      </c>
      <c r="I25" s="37">
        <f t="shared" si="7"/>
        <v>8</v>
      </c>
      <c r="J25" s="38">
        <f t="shared" si="1"/>
        <v>43240</v>
      </c>
      <c r="K25" s="38">
        <f t="shared" si="2"/>
        <v>43271</v>
      </c>
      <c r="L25" s="39">
        <f t="shared" si="3"/>
        <v>871</v>
      </c>
      <c r="M25" s="40">
        <f t="shared" si="8"/>
        <v>62763.712316716199</v>
      </c>
      <c r="N25" s="40">
        <f t="shared" si="4"/>
        <v>540.43270582904802</v>
      </c>
      <c r="O25" s="40">
        <f t="shared" si="5"/>
        <v>330.56729417095198</v>
      </c>
      <c r="P25" s="40">
        <f t="shared" si="6"/>
        <v>62433.14502254525</v>
      </c>
    </row>
    <row r="26" spans="1:16" ht="12.75" customHeight="1" x14ac:dyDescent="0.2">
      <c r="A26" s="2"/>
      <c r="B26" s="2"/>
      <c r="C26" s="2"/>
      <c r="D26" s="3"/>
      <c r="E26" s="2"/>
      <c r="F26" s="2"/>
      <c r="G26" s="2"/>
      <c r="H26" s="36">
        <f t="shared" si="0"/>
        <v>0.75</v>
      </c>
      <c r="I26" s="37">
        <f t="shared" si="7"/>
        <v>9</v>
      </c>
      <c r="J26" s="38">
        <f t="shared" si="1"/>
        <v>43271</v>
      </c>
      <c r="K26" s="38">
        <f t="shared" si="2"/>
        <v>43301</v>
      </c>
      <c r="L26" s="39">
        <f t="shared" si="3"/>
        <v>871</v>
      </c>
      <c r="M26" s="40">
        <f t="shared" si="8"/>
        <v>62433.14502254525</v>
      </c>
      <c r="N26" s="40">
        <f t="shared" si="4"/>
        <v>537.58632580063454</v>
      </c>
      <c r="O26" s="40">
        <f t="shared" si="5"/>
        <v>333.41367419936546</v>
      </c>
      <c r="P26" s="40">
        <f t="shared" si="6"/>
        <v>62099.731348345886</v>
      </c>
    </row>
    <row r="27" spans="1:16" ht="12.75" customHeight="1" x14ac:dyDescent="0.2">
      <c r="A27" s="2"/>
      <c r="B27" s="2"/>
      <c r="C27" s="2"/>
      <c r="D27" s="3" t="s">
        <v>2</v>
      </c>
      <c r="E27" s="2"/>
      <c r="F27" s="8">
        <f>SUM(N18:N834)</f>
        <v>39520.000000021311</v>
      </c>
      <c r="G27" s="2"/>
      <c r="H27" s="36">
        <f t="shared" si="0"/>
        <v>0.83333333333333337</v>
      </c>
      <c r="I27" s="37">
        <f t="shared" si="7"/>
        <v>10</v>
      </c>
      <c r="J27" s="38">
        <f t="shared" si="1"/>
        <v>43301</v>
      </c>
      <c r="K27" s="38">
        <f t="shared" si="2"/>
        <v>43332</v>
      </c>
      <c r="L27" s="39">
        <f t="shared" si="3"/>
        <v>871</v>
      </c>
      <c r="M27" s="40">
        <f t="shared" si="8"/>
        <v>62099.731348345886</v>
      </c>
      <c r="N27" s="40">
        <f t="shared" si="4"/>
        <v>534.71543675572411</v>
      </c>
      <c r="O27" s="40">
        <f t="shared" si="5"/>
        <v>336.28456324427589</v>
      </c>
      <c r="P27" s="40">
        <f t="shared" si="6"/>
        <v>61763.446785101609</v>
      </c>
    </row>
    <row r="28" spans="1:16" ht="12.75" customHeight="1" x14ac:dyDescent="0.2">
      <c r="A28" s="2"/>
      <c r="B28" s="2"/>
      <c r="C28" s="2"/>
      <c r="D28" s="3"/>
      <c r="E28" s="2"/>
      <c r="F28" s="2"/>
      <c r="G28" s="2"/>
      <c r="H28" s="36">
        <f t="shared" si="0"/>
        <v>0.91666666666666663</v>
      </c>
      <c r="I28" s="37">
        <f t="shared" si="7"/>
        <v>11</v>
      </c>
      <c r="J28" s="38">
        <f t="shared" si="1"/>
        <v>43332</v>
      </c>
      <c r="K28" s="38">
        <f t="shared" si="2"/>
        <v>43363</v>
      </c>
      <c r="L28" s="39">
        <f t="shared" si="3"/>
        <v>871</v>
      </c>
      <c r="M28" s="40">
        <f t="shared" si="8"/>
        <v>61763.446785101609</v>
      </c>
      <c r="N28" s="40">
        <f t="shared" si="4"/>
        <v>531.81982765718078</v>
      </c>
      <c r="O28" s="40">
        <f t="shared" si="5"/>
        <v>339.18017234281922</v>
      </c>
      <c r="P28" s="40">
        <f t="shared" si="6"/>
        <v>61424.266612758787</v>
      </c>
    </row>
    <row r="29" spans="1:16" ht="12.75" customHeight="1" x14ac:dyDescent="0.2">
      <c r="A29" s="2"/>
      <c r="B29" s="2"/>
      <c r="C29" s="2"/>
      <c r="D29" s="41"/>
      <c r="E29" s="42"/>
      <c r="F29" s="2"/>
      <c r="G29" s="2"/>
      <c r="H29" s="36">
        <f t="shared" si="0"/>
        <v>1</v>
      </c>
      <c r="I29" s="37">
        <f t="shared" si="7"/>
        <v>12</v>
      </c>
      <c r="J29" s="38">
        <f t="shared" si="1"/>
        <v>43363</v>
      </c>
      <c r="K29" s="38">
        <f t="shared" si="2"/>
        <v>43393</v>
      </c>
      <c r="L29" s="39">
        <f t="shared" si="3"/>
        <v>871</v>
      </c>
      <c r="M29" s="40">
        <f t="shared" si="8"/>
        <v>61424.266612758787</v>
      </c>
      <c r="N29" s="40">
        <f t="shared" si="4"/>
        <v>528.89928565071352</v>
      </c>
      <c r="O29" s="40">
        <f t="shared" si="5"/>
        <v>342.10071434928648</v>
      </c>
      <c r="P29" s="40">
        <f t="shared" si="6"/>
        <v>61082.165898409497</v>
      </c>
    </row>
    <row r="30" spans="1:16" ht="12.75" customHeight="1" x14ac:dyDescent="0.2">
      <c r="A30" s="2"/>
      <c r="B30" s="2"/>
      <c r="C30" s="2"/>
      <c r="D30" s="3"/>
      <c r="E30" s="2"/>
      <c r="F30" s="2"/>
      <c r="G30" s="2"/>
      <c r="H30" s="36">
        <f t="shared" si="0"/>
        <v>1.0833333333333333</v>
      </c>
      <c r="I30" s="37">
        <f t="shared" si="7"/>
        <v>13</v>
      </c>
      <c r="J30" s="38">
        <f t="shared" si="1"/>
        <v>43393</v>
      </c>
      <c r="K30" s="38">
        <f t="shared" si="2"/>
        <v>43424</v>
      </c>
      <c r="L30" s="39">
        <f t="shared" si="3"/>
        <v>871</v>
      </c>
      <c r="M30" s="40">
        <f t="shared" si="8"/>
        <v>61082.165898409497</v>
      </c>
      <c r="N30" s="40">
        <f t="shared" si="4"/>
        <v>525.95359604923033</v>
      </c>
      <c r="O30" s="40">
        <f t="shared" si="5"/>
        <v>345.04640395076967</v>
      </c>
      <c r="P30" s="40">
        <f t="shared" si="6"/>
        <v>60737.119494458726</v>
      </c>
    </row>
    <row r="31" spans="1:16" ht="12.75" customHeight="1" x14ac:dyDescent="0.2">
      <c r="A31" s="2"/>
      <c r="B31" s="2"/>
      <c r="C31" s="2"/>
      <c r="D31" s="3"/>
      <c r="E31" s="2"/>
      <c r="F31" s="2"/>
      <c r="G31" s="2"/>
      <c r="H31" s="36">
        <f t="shared" si="0"/>
        <v>1.1666666666666667</v>
      </c>
      <c r="I31" s="37">
        <f t="shared" si="7"/>
        <v>14</v>
      </c>
      <c r="J31" s="38">
        <f t="shared" si="1"/>
        <v>43424</v>
      </c>
      <c r="K31" s="38">
        <f t="shared" si="2"/>
        <v>43454</v>
      </c>
      <c r="L31" s="39">
        <f t="shared" si="3"/>
        <v>871</v>
      </c>
      <c r="M31" s="40">
        <f t="shared" si="8"/>
        <v>60737.119494458726</v>
      </c>
      <c r="N31" s="40">
        <f t="shared" si="4"/>
        <v>522.98254231705596</v>
      </c>
      <c r="O31" s="40">
        <f t="shared" si="5"/>
        <v>348.01745768294404</v>
      </c>
      <c r="P31" s="40">
        <f t="shared" si="6"/>
        <v>60389.102036775781</v>
      </c>
    </row>
    <row r="32" spans="1:16" ht="12.75" customHeight="1" x14ac:dyDescent="0.2">
      <c r="A32" s="2"/>
      <c r="B32" s="2"/>
      <c r="C32" s="2"/>
      <c r="D32" s="3"/>
      <c r="E32" s="2"/>
      <c r="F32" s="2"/>
      <c r="G32" s="4"/>
      <c r="H32" s="36">
        <f t="shared" si="0"/>
        <v>1.25</v>
      </c>
      <c r="I32" s="37">
        <f t="shared" si="7"/>
        <v>15</v>
      </c>
      <c r="J32" s="38">
        <f t="shared" si="1"/>
        <v>43454</v>
      </c>
      <c r="K32" s="38">
        <f t="shared" si="2"/>
        <v>43485</v>
      </c>
      <c r="L32" s="39">
        <f t="shared" si="3"/>
        <v>871</v>
      </c>
      <c r="M32" s="40">
        <f t="shared" si="8"/>
        <v>60389.102036775781</v>
      </c>
      <c r="N32" s="40">
        <f t="shared" si="4"/>
        <v>519.985906054015</v>
      </c>
      <c r="O32" s="40">
        <f t="shared" si="5"/>
        <v>351.014093945985</v>
      </c>
      <c r="P32" s="40">
        <f t="shared" si="6"/>
        <v>60038.087942829799</v>
      </c>
    </row>
    <row r="33" spans="1:16" ht="12.75" customHeight="1" x14ac:dyDescent="0.2">
      <c r="A33" s="2"/>
      <c r="B33" s="2"/>
      <c r="C33" s="2"/>
      <c r="D33" s="3"/>
      <c r="E33" s="2"/>
      <c r="F33" s="2"/>
      <c r="G33" s="4"/>
      <c r="H33" s="36">
        <f t="shared" si="0"/>
        <v>1.3333333333333333</v>
      </c>
      <c r="I33" s="37">
        <f t="shared" si="7"/>
        <v>16</v>
      </c>
      <c r="J33" s="38">
        <f t="shared" si="1"/>
        <v>43485</v>
      </c>
      <c r="K33" s="38">
        <f t="shared" si="2"/>
        <v>43516</v>
      </c>
      <c r="L33" s="39">
        <f t="shared" si="3"/>
        <v>871</v>
      </c>
      <c r="M33" s="40">
        <f t="shared" si="8"/>
        <v>60038.087942829799</v>
      </c>
      <c r="N33" s="40">
        <f t="shared" si="4"/>
        <v>516.96346697937736</v>
      </c>
      <c r="O33" s="40">
        <f t="shared" si="5"/>
        <v>354.03653302062264</v>
      </c>
      <c r="P33" s="40">
        <f t="shared" si="6"/>
        <v>59684.051409809173</v>
      </c>
    </row>
    <row r="34" spans="1:16" ht="12.75" customHeight="1" x14ac:dyDescent="0.2">
      <c r="A34" s="2"/>
      <c r="B34" s="2"/>
      <c r="C34" s="2"/>
      <c r="D34" s="3"/>
      <c r="E34" s="2"/>
      <c r="F34" s="2"/>
      <c r="G34" s="4"/>
      <c r="H34" s="36">
        <f t="shared" si="0"/>
        <v>1.4166666666666667</v>
      </c>
      <c r="I34" s="37">
        <f t="shared" si="7"/>
        <v>17</v>
      </c>
      <c r="J34" s="38">
        <f t="shared" si="1"/>
        <v>43516</v>
      </c>
      <c r="K34" s="38">
        <f t="shared" si="2"/>
        <v>43544</v>
      </c>
      <c r="L34" s="39">
        <f t="shared" si="3"/>
        <v>871</v>
      </c>
      <c r="M34" s="40">
        <f t="shared" si="8"/>
        <v>59684.051409809173</v>
      </c>
      <c r="N34" s="40">
        <f t="shared" si="4"/>
        <v>513.91500291566524</v>
      </c>
      <c r="O34" s="40">
        <f t="shared" si="5"/>
        <v>357.08499708433476</v>
      </c>
      <c r="P34" s="40">
        <f t="shared" si="6"/>
        <v>59326.96641272484</v>
      </c>
    </row>
    <row r="35" spans="1:16" ht="12.75" customHeight="1" x14ac:dyDescent="0.2">
      <c r="A35" s="2"/>
      <c r="B35" s="2"/>
      <c r="C35" s="2"/>
      <c r="D35" s="3"/>
      <c r="E35" s="2"/>
      <c r="F35" s="2"/>
      <c r="G35" s="4"/>
      <c r="H35" s="36">
        <f t="shared" si="0"/>
        <v>1.5</v>
      </c>
      <c r="I35" s="37">
        <f t="shared" si="7"/>
        <v>18</v>
      </c>
      <c r="J35" s="38">
        <f t="shared" si="1"/>
        <v>43544</v>
      </c>
      <c r="K35" s="38">
        <f t="shared" si="2"/>
        <v>43575</v>
      </c>
      <c r="L35" s="39">
        <f t="shared" si="3"/>
        <v>871</v>
      </c>
      <c r="M35" s="40">
        <f t="shared" si="8"/>
        <v>59326.96641272484</v>
      </c>
      <c r="N35" s="40">
        <f t="shared" si="4"/>
        <v>510.84028977232168</v>
      </c>
      <c r="O35" s="40">
        <f t="shared" si="5"/>
        <v>360.15971022767832</v>
      </c>
      <c r="P35" s="40">
        <f t="shared" si="6"/>
        <v>58966.806702497161</v>
      </c>
    </row>
    <row r="36" spans="1:16" ht="12.75" customHeight="1" x14ac:dyDescent="0.2">
      <c r="A36" s="2"/>
      <c r="B36" s="2"/>
      <c r="C36" s="2"/>
      <c r="D36" s="3"/>
      <c r="E36" s="2"/>
      <c r="F36" s="48"/>
      <c r="G36" s="4"/>
      <c r="H36" s="36">
        <f t="shared" si="0"/>
        <v>1.5833333333333333</v>
      </c>
      <c r="I36" s="37">
        <f t="shared" si="7"/>
        <v>19</v>
      </c>
      <c r="J36" s="38">
        <f t="shared" si="1"/>
        <v>43575</v>
      </c>
      <c r="K36" s="38">
        <f t="shared" si="2"/>
        <v>43605</v>
      </c>
      <c r="L36" s="39">
        <f t="shared" si="3"/>
        <v>871</v>
      </c>
      <c r="M36" s="40">
        <f t="shared" si="8"/>
        <v>58966.806702497161</v>
      </c>
      <c r="N36" s="40">
        <f t="shared" si="4"/>
        <v>507.73910152923696</v>
      </c>
      <c r="O36" s="40">
        <f t="shared" si="5"/>
        <v>363.26089847076304</v>
      </c>
      <c r="P36" s="40">
        <f t="shared" si="6"/>
        <v>58603.545804026398</v>
      </c>
    </row>
    <row r="37" spans="1:16" ht="12.75" customHeight="1" x14ac:dyDescent="0.2">
      <c r="A37" s="2"/>
      <c r="B37" s="2"/>
      <c r="C37" s="2"/>
      <c r="D37" s="3"/>
      <c r="E37" s="2"/>
      <c r="F37" s="2"/>
      <c r="G37" s="4"/>
      <c r="H37" s="36">
        <f t="shared" si="0"/>
        <v>1.6666666666666667</v>
      </c>
      <c r="I37" s="37">
        <f t="shared" si="7"/>
        <v>20</v>
      </c>
      <c r="J37" s="38">
        <f t="shared" si="1"/>
        <v>43605</v>
      </c>
      <c r="K37" s="38">
        <f t="shared" si="2"/>
        <v>43636</v>
      </c>
      <c r="L37" s="39">
        <f t="shared" si="3"/>
        <v>871</v>
      </c>
      <c r="M37" s="40">
        <f t="shared" si="8"/>
        <v>58603.545804026398</v>
      </c>
      <c r="N37" s="40">
        <f t="shared" si="4"/>
        <v>504.61121022013481</v>
      </c>
      <c r="O37" s="40">
        <f t="shared" si="5"/>
        <v>366.38878977986519</v>
      </c>
      <c r="P37" s="40">
        <f t="shared" si="6"/>
        <v>58237.157014246535</v>
      </c>
    </row>
    <row r="38" spans="1:16" ht="12.75" customHeight="1" x14ac:dyDescent="0.2">
      <c r="A38" s="2"/>
      <c r="B38" s="2"/>
      <c r="C38" s="2"/>
      <c r="D38" s="3"/>
      <c r="E38" s="2"/>
      <c r="F38" s="2"/>
      <c r="G38" s="4"/>
      <c r="H38" s="36">
        <f t="shared" si="0"/>
        <v>1.75</v>
      </c>
      <c r="I38" s="37">
        <f t="shared" si="7"/>
        <v>21</v>
      </c>
      <c r="J38" s="38">
        <f t="shared" si="1"/>
        <v>43636</v>
      </c>
      <c r="K38" s="38">
        <f t="shared" si="2"/>
        <v>43666</v>
      </c>
      <c r="L38" s="39">
        <f t="shared" si="3"/>
        <v>871</v>
      </c>
      <c r="M38" s="40">
        <f t="shared" si="8"/>
        <v>58237.157014246535</v>
      </c>
      <c r="N38" s="40">
        <f t="shared" si="4"/>
        <v>501.45638591581422</v>
      </c>
      <c r="O38" s="40">
        <f t="shared" si="5"/>
        <v>369.54361408418578</v>
      </c>
      <c r="P38" s="40">
        <f t="shared" si="6"/>
        <v>57867.61340016235</v>
      </c>
    </row>
    <row r="39" spans="1:16" ht="12.75" customHeight="1" x14ac:dyDescent="0.2">
      <c r="A39" s="2"/>
      <c r="B39" s="2"/>
      <c r="C39" s="2"/>
      <c r="D39" s="3"/>
      <c r="E39" s="2"/>
      <c r="F39" s="2"/>
      <c r="G39" s="4"/>
      <c r="H39" s="36">
        <f t="shared" si="0"/>
        <v>1.8333333333333333</v>
      </c>
      <c r="I39" s="37">
        <f t="shared" si="7"/>
        <v>22</v>
      </c>
      <c r="J39" s="38">
        <f t="shared" si="1"/>
        <v>43666</v>
      </c>
      <c r="K39" s="38">
        <f t="shared" si="2"/>
        <v>43697</v>
      </c>
      <c r="L39" s="39">
        <f t="shared" si="3"/>
        <v>871</v>
      </c>
      <c r="M39" s="40">
        <f t="shared" si="8"/>
        <v>57867.61340016235</v>
      </c>
      <c r="N39" s="40">
        <f t="shared" si="4"/>
        <v>498.27439670724777</v>
      </c>
      <c r="O39" s="40">
        <f t="shared" si="5"/>
        <v>372.72560329275223</v>
      </c>
      <c r="P39" s="40">
        <f t="shared" si="6"/>
        <v>57494.887796869596</v>
      </c>
    </row>
    <row r="40" spans="1:16" ht="12.75" customHeight="1" x14ac:dyDescent="0.2">
      <c r="A40" s="2"/>
      <c r="B40" s="2"/>
      <c r="C40" s="2"/>
      <c r="D40" s="3"/>
      <c r="E40" s="2"/>
      <c r="F40" s="2"/>
      <c r="G40" s="4"/>
      <c r="H40" s="36">
        <f t="shared" si="0"/>
        <v>1.9166666666666667</v>
      </c>
      <c r="I40" s="37">
        <f t="shared" si="7"/>
        <v>23</v>
      </c>
      <c r="J40" s="38">
        <f t="shared" si="1"/>
        <v>43697</v>
      </c>
      <c r="K40" s="38">
        <f t="shared" si="2"/>
        <v>43728</v>
      </c>
      <c r="L40" s="39">
        <f t="shared" si="3"/>
        <v>871</v>
      </c>
      <c r="M40" s="40">
        <f t="shared" si="8"/>
        <v>57494.887796869596</v>
      </c>
      <c r="N40" s="40">
        <f t="shared" si="4"/>
        <v>495.06500868853396</v>
      </c>
      <c r="O40" s="40">
        <f t="shared" si="5"/>
        <v>375.93499131146604</v>
      </c>
      <c r="P40" s="40">
        <f t="shared" si="6"/>
        <v>57118.952805558132</v>
      </c>
    </row>
    <row r="41" spans="1:16" ht="12.75" customHeight="1" x14ac:dyDescent="0.2">
      <c r="A41" s="2"/>
      <c r="B41" s="2"/>
      <c r="C41" s="2"/>
      <c r="D41" s="3"/>
      <c r="E41" s="2"/>
      <c r="F41" s="2"/>
      <c r="G41" s="4"/>
      <c r="H41" s="36">
        <f t="shared" si="0"/>
        <v>2</v>
      </c>
      <c r="I41" s="37">
        <f t="shared" si="7"/>
        <v>24</v>
      </c>
      <c r="J41" s="38">
        <f t="shared" si="1"/>
        <v>43728</v>
      </c>
      <c r="K41" s="38">
        <f t="shared" si="2"/>
        <v>43758</v>
      </c>
      <c r="L41" s="39">
        <f t="shared" si="3"/>
        <v>871</v>
      </c>
      <c r="M41" s="40">
        <f t="shared" si="8"/>
        <v>57118.952805558132</v>
      </c>
      <c r="N41" s="40">
        <f t="shared" si="4"/>
        <v>491.8279859397033</v>
      </c>
      <c r="O41" s="40">
        <f t="shared" si="5"/>
        <v>379.1720140602967</v>
      </c>
      <c r="P41" s="40">
        <f t="shared" si="6"/>
        <v>56739.780791497833</v>
      </c>
    </row>
    <row r="42" spans="1:16" ht="12.75" customHeight="1" x14ac:dyDescent="0.2">
      <c r="A42" s="2"/>
      <c r="B42" s="2"/>
      <c r="C42" s="2"/>
      <c r="D42" s="3"/>
      <c r="E42" s="2"/>
      <c r="F42" s="2"/>
      <c r="G42" s="4"/>
      <c r="H42" s="36">
        <f t="shared" si="0"/>
        <v>2.0833333333333335</v>
      </c>
      <c r="I42" s="37">
        <f t="shared" si="7"/>
        <v>25</v>
      </c>
      <c r="J42" s="38">
        <f t="shared" si="1"/>
        <v>43758</v>
      </c>
      <c r="K42" s="38">
        <f t="shared" si="2"/>
        <v>43789</v>
      </c>
      <c r="L42" s="39">
        <f t="shared" si="3"/>
        <v>871</v>
      </c>
      <c r="M42" s="40">
        <f t="shared" si="8"/>
        <v>56739.780791497833</v>
      </c>
      <c r="N42" s="40">
        <f t="shared" si="4"/>
        <v>488.56309050937546</v>
      </c>
      <c r="O42" s="40">
        <f t="shared" si="5"/>
        <v>382.43690949062454</v>
      </c>
      <c r="P42" s="40">
        <f t="shared" si="6"/>
        <v>56357.343882007212</v>
      </c>
    </row>
    <row r="43" spans="1:16" ht="12.75" customHeight="1" x14ac:dyDescent="0.2">
      <c r="A43" s="2"/>
      <c r="B43" s="2"/>
      <c r="C43" s="2"/>
      <c r="D43" s="3"/>
      <c r="E43" s="2"/>
      <c r="F43" s="2"/>
      <c r="G43" s="4"/>
      <c r="H43" s="36">
        <f t="shared" si="0"/>
        <v>2.1666666666666665</v>
      </c>
      <c r="I43" s="37">
        <f t="shared" si="7"/>
        <v>26</v>
      </c>
      <c r="J43" s="38">
        <f t="shared" si="1"/>
        <v>43789</v>
      </c>
      <c r="K43" s="38">
        <f t="shared" si="2"/>
        <v>43819</v>
      </c>
      <c r="L43" s="39">
        <f t="shared" si="3"/>
        <v>871</v>
      </c>
      <c r="M43" s="40">
        <f t="shared" si="8"/>
        <v>56357.343882007212</v>
      </c>
      <c r="N43" s="40">
        <f t="shared" si="4"/>
        <v>485.2700823972682</v>
      </c>
      <c r="O43" s="40">
        <f t="shared" si="5"/>
        <v>385.7299176027318</v>
      </c>
      <c r="P43" s="40">
        <f t="shared" si="6"/>
        <v>55971.613964404482</v>
      </c>
    </row>
    <row r="44" spans="1:16" ht="12.75" customHeight="1" x14ac:dyDescent="0.2">
      <c r="A44" s="2"/>
      <c r="B44" s="2"/>
      <c r="C44" s="2"/>
      <c r="D44" s="3"/>
      <c r="E44" s="2"/>
      <c r="F44" s="2"/>
      <c r="G44" s="4"/>
      <c r="H44" s="36">
        <f t="shared" si="0"/>
        <v>2.25</v>
      </c>
      <c r="I44" s="37">
        <f t="shared" si="7"/>
        <v>27</v>
      </c>
      <c r="J44" s="38">
        <f t="shared" si="1"/>
        <v>43819</v>
      </c>
      <c r="K44" s="38">
        <f t="shared" si="2"/>
        <v>43850</v>
      </c>
      <c r="L44" s="39">
        <f t="shared" si="3"/>
        <v>871</v>
      </c>
      <c r="M44" s="40">
        <f t="shared" si="8"/>
        <v>55971.613964404482</v>
      </c>
      <c r="N44" s="40">
        <f t="shared" si="4"/>
        <v>481.94871953655451</v>
      </c>
      <c r="O44" s="40">
        <f t="shared" si="5"/>
        <v>389.05128046344549</v>
      </c>
      <c r="P44" s="40">
        <f t="shared" si="6"/>
        <v>55582.562683941032</v>
      </c>
    </row>
    <row r="45" spans="1:16" ht="12.75" customHeight="1" x14ac:dyDescent="0.2">
      <c r="A45" s="2"/>
      <c r="B45" s="2"/>
      <c r="C45" s="2"/>
      <c r="D45" s="3"/>
      <c r="E45" s="2"/>
      <c r="F45" s="2"/>
      <c r="G45" s="4"/>
      <c r="H45" s="36">
        <f t="shared" si="0"/>
        <v>2.3333333333333335</v>
      </c>
      <c r="I45" s="37">
        <f t="shared" si="7"/>
        <v>28</v>
      </c>
      <c r="J45" s="38">
        <f t="shared" si="1"/>
        <v>43850</v>
      </c>
      <c r="K45" s="38">
        <f t="shared" si="2"/>
        <v>43881</v>
      </c>
      <c r="L45" s="39">
        <f t="shared" si="3"/>
        <v>871</v>
      </c>
      <c r="M45" s="40">
        <f t="shared" si="8"/>
        <v>55582.562683941032</v>
      </c>
      <c r="N45" s="40">
        <f t="shared" si="4"/>
        <v>478.59875777606891</v>
      </c>
      <c r="O45" s="40">
        <f t="shared" si="5"/>
        <v>392.40124222393109</v>
      </c>
      <c r="P45" s="40">
        <f t="shared" si="6"/>
        <v>55190.1614417171</v>
      </c>
    </row>
    <row r="46" spans="1:16" ht="12.75" customHeight="1" x14ac:dyDescent="0.2">
      <c r="A46" s="2"/>
      <c r="B46" s="2"/>
      <c r="C46" s="2"/>
      <c r="D46" s="3"/>
      <c r="E46" s="2"/>
      <c r="F46" s="2"/>
      <c r="G46" s="4"/>
      <c r="H46" s="36">
        <f t="shared" si="0"/>
        <v>2.4166666666666665</v>
      </c>
      <c r="I46" s="37">
        <f t="shared" si="7"/>
        <v>29</v>
      </c>
      <c r="J46" s="38">
        <f t="shared" si="1"/>
        <v>43881</v>
      </c>
      <c r="K46" s="38">
        <f t="shared" si="2"/>
        <v>43910</v>
      </c>
      <c r="L46" s="39">
        <f t="shared" si="3"/>
        <v>871</v>
      </c>
      <c r="M46" s="40">
        <f t="shared" si="8"/>
        <v>55190.1614417171</v>
      </c>
      <c r="N46" s="40">
        <f t="shared" si="4"/>
        <v>475.21995086235995</v>
      </c>
      <c r="O46" s="40">
        <f t="shared" si="5"/>
        <v>395.78004913764005</v>
      </c>
      <c r="P46" s="40">
        <f t="shared" si="6"/>
        <v>54794.38139257946</v>
      </c>
    </row>
    <row r="47" spans="1:16" ht="12.75" customHeight="1" x14ac:dyDescent="0.2">
      <c r="A47" s="2"/>
      <c r="B47" s="2"/>
      <c r="C47" s="2"/>
      <c r="D47" s="3"/>
      <c r="E47" s="2"/>
      <c r="F47" s="2"/>
      <c r="G47" s="4"/>
      <c r="H47" s="36">
        <f t="shared" si="0"/>
        <v>2.5</v>
      </c>
      <c r="I47" s="37">
        <f t="shared" si="7"/>
        <v>30</v>
      </c>
      <c r="J47" s="38">
        <f t="shared" si="1"/>
        <v>43910</v>
      </c>
      <c r="K47" s="38">
        <f t="shared" si="2"/>
        <v>43941</v>
      </c>
      <c r="L47" s="39">
        <f t="shared" si="3"/>
        <v>871</v>
      </c>
      <c r="M47" s="40">
        <f t="shared" si="8"/>
        <v>54794.38139257946</v>
      </c>
      <c r="N47" s="40">
        <f t="shared" si="4"/>
        <v>471.8120504215882</v>
      </c>
      <c r="O47" s="40">
        <f t="shared" si="5"/>
        <v>399.1879495784118</v>
      </c>
      <c r="P47" s="40">
        <f t="shared" si="6"/>
        <v>54395.193443001051</v>
      </c>
    </row>
    <row r="48" spans="1:16" ht="12.75" customHeight="1" x14ac:dyDescent="0.2">
      <c r="A48" s="2"/>
      <c r="B48" s="2"/>
      <c r="C48" s="2"/>
      <c r="D48" s="3"/>
      <c r="E48" s="2"/>
      <c r="F48" s="2"/>
      <c r="G48" s="4"/>
      <c r="H48" s="36">
        <f t="shared" si="0"/>
        <v>2.5833333333333335</v>
      </c>
      <c r="I48" s="37">
        <f t="shared" si="7"/>
        <v>31</v>
      </c>
      <c r="J48" s="38">
        <f t="shared" si="1"/>
        <v>43941</v>
      </c>
      <c r="K48" s="38">
        <f t="shared" si="2"/>
        <v>43971</v>
      </c>
      <c r="L48" s="39">
        <f t="shared" si="3"/>
        <v>871</v>
      </c>
      <c r="M48" s="40">
        <f t="shared" si="8"/>
        <v>54395.193443001051</v>
      </c>
      <c r="N48" s="40">
        <f t="shared" si="4"/>
        <v>468.37480594126845</v>
      </c>
      <c r="O48" s="40">
        <f t="shared" si="5"/>
        <v>402.62519405873155</v>
      </c>
      <c r="P48" s="40">
        <f t="shared" si="6"/>
        <v>53992.56824894232</v>
      </c>
    </row>
    <row r="49" spans="1:17" ht="12.75" customHeight="1" x14ac:dyDescent="0.2">
      <c r="A49" s="2"/>
      <c r="B49" s="2"/>
      <c r="C49" s="2"/>
      <c r="D49" s="3"/>
      <c r="E49" s="2"/>
      <c r="F49" s="2"/>
      <c r="G49" s="4"/>
      <c r="H49" s="36">
        <f t="shared" si="0"/>
        <v>2.6666666666666665</v>
      </c>
      <c r="I49" s="37">
        <f t="shared" si="7"/>
        <v>32</v>
      </c>
      <c r="J49" s="38">
        <f t="shared" si="1"/>
        <v>43971</v>
      </c>
      <c r="K49" s="38">
        <f t="shared" si="2"/>
        <v>44002</v>
      </c>
      <c r="L49" s="39">
        <f t="shared" si="3"/>
        <v>871</v>
      </c>
      <c r="M49" s="40">
        <f t="shared" si="8"/>
        <v>53992.56824894232</v>
      </c>
      <c r="N49" s="40">
        <f t="shared" si="4"/>
        <v>464.90796475185471</v>
      </c>
      <c r="O49" s="40">
        <f t="shared" si="5"/>
        <v>406.09203524814529</v>
      </c>
      <c r="P49" s="40">
        <f t="shared" si="6"/>
        <v>53586.476213694172</v>
      </c>
    </row>
    <row r="50" spans="1:17" ht="12.75" customHeight="1" x14ac:dyDescent="0.2">
      <c r="A50" s="2"/>
      <c r="B50" s="2"/>
      <c r="C50" s="2"/>
      <c r="D50" s="3"/>
      <c r="E50" s="2"/>
      <c r="F50" s="2"/>
      <c r="G50" s="4"/>
      <c r="H50" s="36">
        <f t="shared" si="0"/>
        <v>2.75</v>
      </c>
      <c r="I50" s="37">
        <f t="shared" si="7"/>
        <v>33</v>
      </c>
      <c r="J50" s="38">
        <f t="shared" si="1"/>
        <v>44002</v>
      </c>
      <c r="K50" s="38">
        <f t="shared" si="2"/>
        <v>44032</v>
      </c>
      <c r="L50" s="39">
        <f t="shared" si="3"/>
        <v>871</v>
      </c>
      <c r="M50" s="40">
        <f t="shared" si="8"/>
        <v>53586.476213694172</v>
      </c>
      <c r="N50" s="40">
        <f t="shared" si="4"/>
        <v>461.41127200816675</v>
      </c>
      <c r="O50" s="40">
        <f t="shared" si="5"/>
        <v>409.58872799183325</v>
      </c>
      <c r="P50" s="40">
        <f t="shared" si="6"/>
        <v>53176.88748570234</v>
      </c>
    </row>
    <row r="51" spans="1:17" ht="12.75" customHeight="1" x14ac:dyDescent="0.2">
      <c r="A51" s="2"/>
      <c r="B51" s="2"/>
      <c r="C51" s="2"/>
      <c r="D51" s="3"/>
      <c r="E51" s="2"/>
      <c r="F51" s="2"/>
      <c r="G51" s="4"/>
      <c r="H51" s="36">
        <f t="shared" si="0"/>
        <v>2.8333333333333335</v>
      </c>
      <c r="I51" s="37">
        <f t="shared" si="7"/>
        <v>34</v>
      </c>
      <c r="J51" s="38">
        <f t="shared" si="1"/>
        <v>44032</v>
      </c>
      <c r="K51" s="38">
        <f t="shared" si="2"/>
        <v>44063</v>
      </c>
      <c r="L51" s="39">
        <f t="shared" si="3"/>
        <v>871</v>
      </c>
      <c r="M51" s="40">
        <f t="shared" si="8"/>
        <v>53176.88748570234</v>
      </c>
      <c r="N51" s="40">
        <f t="shared" si="4"/>
        <v>457.88447067065647</v>
      </c>
      <c r="O51" s="40">
        <f t="shared" si="5"/>
        <v>413.11552932934353</v>
      </c>
      <c r="P51" s="40">
        <f t="shared" si="6"/>
        <v>52763.771956372999</v>
      </c>
    </row>
    <row r="52" spans="1:17" ht="12.75" customHeight="1" x14ac:dyDescent="0.2">
      <c r="A52" s="2"/>
      <c r="B52" s="2"/>
      <c r="C52" s="2"/>
      <c r="D52" s="3"/>
      <c r="E52" s="2"/>
      <c r="F52" s="2"/>
      <c r="G52" s="4"/>
      <c r="H52" s="36">
        <f t="shared" si="0"/>
        <v>2.9166666666666665</v>
      </c>
      <c r="I52" s="37">
        <f t="shared" si="7"/>
        <v>35</v>
      </c>
      <c r="J52" s="38">
        <f t="shared" si="1"/>
        <v>44063</v>
      </c>
      <c r="K52" s="38">
        <f t="shared" si="2"/>
        <v>44094</v>
      </c>
      <c r="L52" s="39">
        <f t="shared" si="3"/>
        <v>871</v>
      </c>
      <c r="M52" s="40">
        <f t="shared" si="8"/>
        <v>52763.771956372999</v>
      </c>
      <c r="N52" s="40">
        <f t="shared" si="4"/>
        <v>454.32730148651325</v>
      </c>
      <c r="O52" s="40">
        <f t="shared" si="5"/>
        <v>416.67269851348675</v>
      </c>
      <c r="P52" s="40">
        <f t="shared" si="6"/>
        <v>52347.099257859511</v>
      </c>
    </row>
    <row r="53" spans="1:17" ht="12.75" customHeight="1" x14ac:dyDescent="0.2">
      <c r="A53" s="2"/>
      <c r="B53" s="2"/>
      <c r="C53" s="2"/>
      <c r="D53" s="3"/>
      <c r="E53" s="2"/>
      <c r="F53" s="2"/>
      <c r="G53" s="4"/>
      <c r="H53" s="36">
        <f t="shared" si="0"/>
        <v>3</v>
      </c>
      <c r="I53" s="37">
        <f t="shared" si="7"/>
        <v>36</v>
      </c>
      <c r="J53" s="38">
        <f t="shared" si="1"/>
        <v>44094</v>
      </c>
      <c r="K53" s="38">
        <f t="shared" si="2"/>
        <v>44124</v>
      </c>
      <c r="L53" s="39">
        <f t="shared" si="3"/>
        <v>871</v>
      </c>
      <c r="M53" s="40">
        <f t="shared" si="8"/>
        <v>52347.099257859511</v>
      </c>
      <c r="N53" s="40">
        <f t="shared" si="4"/>
        <v>450.73950297060611</v>
      </c>
      <c r="O53" s="40">
        <f t="shared" si="5"/>
        <v>420.26049702939389</v>
      </c>
      <c r="P53" s="40">
        <f t="shared" si="6"/>
        <v>51926.83876083012</v>
      </c>
    </row>
    <row r="54" spans="1:17" ht="12.75" customHeight="1" x14ac:dyDescent="0.2">
      <c r="A54" s="2"/>
      <c r="B54" s="2"/>
      <c r="C54" s="2"/>
      <c r="D54" s="3"/>
      <c r="E54" s="2"/>
      <c r="F54" s="2"/>
      <c r="G54" s="4"/>
      <c r="H54" s="36">
        <f t="shared" si="0"/>
        <v>3.0833333333333335</v>
      </c>
      <c r="I54" s="37">
        <f t="shared" si="7"/>
        <v>37</v>
      </c>
      <c r="J54" s="38">
        <f t="shared" si="1"/>
        <v>44124</v>
      </c>
      <c r="K54" s="38">
        <f t="shared" si="2"/>
        <v>44155</v>
      </c>
      <c r="L54" s="39">
        <f t="shared" si="3"/>
        <v>871</v>
      </c>
      <c r="M54" s="40">
        <f t="shared" si="8"/>
        <v>51926.83876083012</v>
      </c>
      <c r="N54" s="40">
        <f t="shared" si="4"/>
        <v>447.12081138626269</v>
      </c>
      <c r="O54" s="40">
        <f t="shared" si="5"/>
        <v>423.87918861373731</v>
      </c>
      <c r="P54" s="40">
        <f t="shared" si="6"/>
        <v>51502.959572216379</v>
      </c>
    </row>
    <row r="55" spans="1:17" ht="12.75" customHeight="1" x14ac:dyDescent="0.2">
      <c r="A55" s="2"/>
      <c r="B55" s="2"/>
      <c r="C55" s="2"/>
      <c r="D55" s="3"/>
      <c r="E55" s="2"/>
      <c r="F55" s="2"/>
      <c r="G55" s="4"/>
      <c r="H55" s="36">
        <f t="shared" si="0"/>
        <v>3.1666666666666665</v>
      </c>
      <c r="I55" s="37">
        <f t="shared" si="7"/>
        <v>38</v>
      </c>
      <c r="J55" s="38">
        <f t="shared" si="1"/>
        <v>44155</v>
      </c>
      <c r="K55" s="38">
        <f t="shared" si="2"/>
        <v>44185</v>
      </c>
      <c r="L55" s="39">
        <f t="shared" si="3"/>
        <v>871</v>
      </c>
      <c r="M55" s="40">
        <f t="shared" si="8"/>
        <v>51502.959572216379</v>
      </c>
      <c r="N55" s="40">
        <f t="shared" si="4"/>
        <v>443.47096072588141</v>
      </c>
      <c r="O55" s="40">
        <f t="shared" si="5"/>
        <v>427.52903927411859</v>
      </c>
      <c r="P55" s="40">
        <f t="shared" si="6"/>
        <v>51075.430532942264</v>
      </c>
    </row>
    <row r="56" spans="1:17" ht="12.75" customHeight="1" x14ac:dyDescent="0.2">
      <c r="A56" s="2"/>
      <c r="B56" s="2"/>
      <c r="C56" s="2"/>
      <c r="D56" s="3"/>
      <c r="E56" s="2"/>
      <c r="F56" s="2"/>
      <c r="G56" s="4"/>
      <c r="H56" s="36">
        <f t="shared" si="0"/>
        <v>3.25</v>
      </c>
      <c r="I56" s="37">
        <f t="shared" si="7"/>
        <v>39</v>
      </c>
      <c r="J56" s="38">
        <f t="shared" si="1"/>
        <v>44185</v>
      </c>
      <c r="K56" s="38">
        <f t="shared" si="2"/>
        <v>44216</v>
      </c>
      <c r="L56" s="39">
        <f t="shared" si="3"/>
        <v>871</v>
      </c>
      <c r="M56" s="40">
        <f t="shared" si="8"/>
        <v>51075.430532942264</v>
      </c>
      <c r="N56" s="40">
        <f t="shared" si="4"/>
        <v>439.78968269137823</v>
      </c>
      <c r="O56" s="40">
        <f t="shared" si="5"/>
        <v>431.21031730862177</v>
      </c>
      <c r="P56" s="40">
        <f t="shared" si="6"/>
        <v>50644.220215633643</v>
      </c>
    </row>
    <row r="57" spans="1:17" ht="12.75" customHeight="1" x14ac:dyDescent="0.2">
      <c r="A57" s="2"/>
      <c r="B57" s="2"/>
      <c r="C57" s="2"/>
      <c r="D57" s="3"/>
      <c r="E57" s="2"/>
      <c r="F57" s="2"/>
      <c r="G57" s="4"/>
      <c r="H57" s="36">
        <f t="shared" si="0"/>
        <v>3.3333333333333335</v>
      </c>
      <c r="I57" s="37">
        <f t="shared" si="7"/>
        <v>40</v>
      </c>
      <c r="J57" s="38">
        <f t="shared" si="1"/>
        <v>44216</v>
      </c>
      <c r="K57" s="38">
        <f t="shared" si="2"/>
        <v>44247</v>
      </c>
      <c r="L57" s="39">
        <f t="shared" si="3"/>
        <v>871</v>
      </c>
      <c r="M57" s="40">
        <f t="shared" si="8"/>
        <v>50644.220215633643</v>
      </c>
      <c r="N57" s="40">
        <f t="shared" si="4"/>
        <v>436.07670667446354</v>
      </c>
      <c r="O57" s="40">
        <f t="shared" si="5"/>
        <v>434.92329332553646</v>
      </c>
      <c r="P57" s="40">
        <f t="shared" si="6"/>
        <v>50209.296922308109</v>
      </c>
    </row>
    <row r="58" spans="1:17" ht="12.75" customHeight="1" x14ac:dyDescent="0.2">
      <c r="A58" s="2"/>
      <c r="B58" s="2"/>
      <c r="C58" s="2"/>
      <c r="D58" s="3"/>
      <c r="E58" s="2"/>
      <c r="F58" s="2"/>
      <c r="G58" s="4"/>
      <c r="H58" s="36">
        <f t="shared" si="0"/>
        <v>3.4166666666666665</v>
      </c>
      <c r="I58" s="37">
        <f t="shared" si="7"/>
        <v>41</v>
      </c>
      <c r="J58" s="38">
        <f t="shared" si="1"/>
        <v>44247</v>
      </c>
      <c r="K58" s="38">
        <f t="shared" si="2"/>
        <v>44275</v>
      </c>
      <c r="L58" s="39">
        <f t="shared" si="3"/>
        <v>871</v>
      </c>
      <c r="M58" s="40">
        <f t="shared" si="8"/>
        <v>50209.296922308109</v>
      </c>
      <c r="N58" s="40">
        <f t="shared" si="4"/>
        <v>432.33175973675037</v>
      </c>
      <c r="O58" s="40">
        <f t="shared" si="5"/>
        <v>438.66824026324963</v>
      </c>
      <c r="P58" s="40">
        <f t="shared" si="6"/>
        <v>49770.628682044859</v>
      </c>
    </row>
    <row r="59" spans="1:17" ht="12.75" customHeight="1" x14ac:dyDescent="0.2">
      <c r="A59" s="2"/>
      <c r="B59" s="2"/>
      <c r="C59" s="2"/>
      <c r="D59" s="3"/>
      <c r="E59" s="2"/>
      <c r="F59" s="2"/>
      <c r="G59" s="4"/>
      <c r="H59" s="36">
        <f t="shared" si="0"/>
        <v>3.5</v>
      </c>
      <c r="I59" s="37">
        <f t="shared" si="7"/>
        <v>42</v>
      </c>
      <c r="J59" s="38">
        <f t="shared" si="1"/>
        <v>44275</v>
      </c>
      <c r="K59" s="38">
        <f t="shared" si="2"/>
        <v>44306</v>
      </c>
      <c r="L59" s="39">
        <f t="shared" si="3"/>
        <v>871</v>
      </c>
      <c r="M59" s="40">
        <f t="shared" si="8"/>
        <v>49770.628682044859</v>
      </c>
      <c r="N59" s="40">
        <f t="shared" si="4"/>
        <v>428.55456658969052</v>
      </c>
      <c r="O59" s="40">
        <f t="shared" si="5"/>
        <v>442.44543341030948</v>
      </c>
      <c r="P59" s="40">
        <f t="shared" si="6"/>
        <v>49328.183248634552</v>
      </c>
    </row>
    <row r="60" spans="1:17" ht="12.75" customHeight="1" x14ac:dyDescent="0.2">
      <c r="A60" s="2"/>
      <c r="B60" s="2"/>
      <c r="C60" s="2"/>
      <c r="D60" s="3"/>
      <c r="E60" s="2"/>
      <c r="F60" s="2"/>
      <c r="G60" s="4"/>
      <c r="H60" s="36">
        <f t="shared" si="0"/>
        <v>3.5833333333333335</v>
      </c>
      <c r="I60" s="37">
        <f t="shared" si="7"/>
        <v>43</v>
      </c>
      <c r="J60" s="38">
        <f t="shared" si="1"/>
        <v>44306</v>
      </c>
      <c r="K60" s="38">
        <f t="shared" si="2"/>
        <v>44336</v>
      </c>
      <c r="L60" s="39">
        <f t="shared" si="3"/>
        <v>871</v>
      </c>
      <c r="M60" s="40">
        <f t="shared" si="8"/>
        <v>49328.183248634552</v>
      </c>
      <c r="N60" s="40">
        <f t="shared" si="4"/>
        <v>424.74484957433873</v>
      </c>
      <c r="O60" s="40">
        <f t="shared" si="5"/>
        <v>446.25515042566127</v>
      </c>
      <c r="P60" s="40">
        <f t="shared" si="6"/>
        <v>48881.928098208889</v>
      </c>
    </row>
    <row r="61" spans="1:17" ht="12.75" customHeight="1" x14ac:dyDescent="0.2">
      <c r="A61" s="2"/>
      <c r="B61" s="2"/>
      <c r="C61" s="2"/>
      <c r="D61" s="3"/>
      <c r="E61" s="2"/>
      <c r="F61" s="2"/>
      <c r="G61" s="4"/>
      <c r="H61" s="36">
        <f t="shared" si="0"/>
        <v>3.6666666666666665</v>
      </c>
      <c r="I61" s="37">
        <f t="shared" si="7"/>
        <v>44</v>
      </c>
      <c r="J61" s="38">
        <f t="shared" si="1"/>
        <v>44336</v>
      </c>
      <c r="K61" s="38">
        <f t="shared" si="2"/>
        <v>44367</v>
      </c>
      <c r="L61" s="39">
        <f t="shared" si="3"/>
        <v>871</v>
      </c>
      <c r="M61" s="40">
        <f t="shared" si="8"/>
        <v>48881.928098208889</v>
      </c>
      <c r="N61" s="40">
        <f t="shared" si="4"/>
        <v>420.90232864094173</v>
      </c>
      <c r="O61" s="40">
        <f t="shared" si="5"/>
        <v>450.09767135905827</v>
      </c>
      <c r="P61" s="40">
        <f t="shared" si="6"/>
        <v>48431.830426849832</v>
      </c>
    </row>
    <row r="62" spans="1:17" ht="12.75" customHeight="1" x14ac:dyDescent="0.2">
      <c r="A62" s="2"/>
      <c r="B62" s="2"/>
      <c r="C62" s="2"/>
      <c r="D62" s="3"/>
      <c r="E62" s="2"/>
      <c r="F62" s="2"/>
      <c r="G62" s="4"/>
      <c r="H62" s="36">
        <f t="shared" si="0"/>
        <v>3.75</v>
      </c>
      <c r="I62" s="37">
        <f t="shared" si="7"/>
        <v>45</v>
      </c>
      <c r="J62" s="38">
        <f t="shared" si="1"/>
        <v>44367</v>
      </c>
      <c r="K62" s="38">
        <f t="shared" si="2"/>
        <v>44397</v>
      </c>
      <c r="L62" s="39">
        <f t="shared" si="3"/>
        <v>871</v>
      </c>
      <c r="M62" s="40">
        <f t="shared" si="8"/>
        <v>48431.830426849832</v>
      </c>
      <c r="N62" s="40">
        <f t="shared" si="4"/>
        <v>417.02672132835221</v>
      </c>
      <c r="O62" s="40">
        <f t="shared" si="5"/>
        <v>453.97327867164779</v>
      </c>
      <c r="P62" s="40">
        <f t="shared" si="6"/>
        <v>47977.857148178184</v>
      </c>
    </row>
    <row r="63" spans="1:17" ht="12.75" customHeight="1" x14ac:dyDescent="0.2">
      <c r="A63" s="2"/>
      <c r="B63" s="2"/>
      <c r="C63" s="2"/>
      <c r="D63" s="3"/>
      <c r="E63" s="2"/>
      <c r="F63" s="2"/>
      <c r="G63" s="4"/>
      <c r="H63" s="36">
        <f t="shared" si="0"/>
        <v>3.8333333333333335</v>
      </c>
      <c r="I63" s="37">
        <f t="shared" si="7"/>
        <v>46</v>
      </c>
      <c r="J63" s="38">
        <f t="shared" si="1"/>
        <v>44397</v>
      </c>
      <c r="K63" s="38">
        <f t="shared" si="2"/>
        <v>44428</v>
      </c>
      <c r="L63" s="39">
        <f t="shared" si="3"/>
        <v>871</v>
      </c>
      <c r="M63" s="40">
        <f t="shared" si="8"/>
        <v>47977.857148178184</v>
      </c>
      <c r="N63" s="40">
        <f t="shared" si="4"/>
        <v>413.11774274326524</v>
      </c>
      <c r="O63" s="40">
        <f t="shared" si="5"/>
        <v>457.88225725673476</v>
      </c>
      <c r="P63" s="40">
        <f t="shared" si="6"/>
        <v>47519.974890921447</v>
      </c>
    </row>
    <row r="64" spans="1:17" ht="12.75" customHeight="1" x14ac:dyDescent="0.2">
      <c r="A64" s="2"/>
      <c r="B64" s="2"/>
      <c r="C64" s="2"/>
      <c r="D64" s="3"/>
      <c r="E64" s="2"/>
      <c r="F64" s="2"/>
      <c r="G64" s="4"/>
      <c r="H64" s="36">
        <f t="shared" si="0"/>
        <v>3.9166666666666665</v>
      </c>
      <c r="I64" s="37">
        <f t="shared" si="7"/>
        <v>47</v>
      </c>
      <c r="J64" s="38">
        <f t="shared" si="1"/>
        <v>44428</v>
      </c>
      <c r="K64" s="38">
        <f t="shared" si="2"/>
        <v>44459</v>
      </c>
      <c r="L64" s="39">
        <f t="shared" si="3"/>
        <v>871</v>
      </c>
      <c r="M64" s="40">
        <f t="shared" si="8"/>
        <v>47519.974890921447</v>
      </c>
      <c r="N64" s="40">
        <f t="shared" si="4"/>
        <v>409.17510553927588</v>
      </c>
      <c r="O64" s="40">
        <f t="shared" si="5"/>
        <v>461.82489446072412</v>
      </c>
      <c r="P64" s="40">
        <f t="shared" si="6"/>
        <v>47058.149996460721</v>
      </c>
      <c r="Q64" s="49"/>
    </row>
    <row r="65" spans="1:16" ht="12.75" customHeight="1" x14ac:dyDescent="0.2">
      <c r="A65" s="2"/>
      <c r="B65" s="2"/>
      <c r="C65" s="2"/>
      <c r="D65" s="3"/>
      <c r="E65" s="2"/>
      <c r="F65" s="2"/>
      <c r="G65" s="4"/>
      <c r="H65" s="36">
        <f t="shared" si="0"/>
        <v>4</v>
      </c>
      <c r="I65" s="37">
        <f t="shared" si="7"/>
        <v>48</v>
      </c>
      <c r="J65" s="38">
        <f t="shared" si="1"/>
        <v>44459</v>
      </c>
      <c r="K65" s="38">
        <f t="shared" si="2"/>
        <v>44489</v>
      </c>
      <c r="L65" s="39">
        <f t="shared" si="3"/>
        <v>871</v>
      </c>
      <c r="M65" s="40">
        <f t="shared" si="8"/>
        <v>47058.149996460721</v>
      </c>
      <c r="N65" s="40">
        <f t="shared" si="4"/>
        <v>405.19851989575665</v>
      </c>
      <c r="O65" s="40">
        <f t="shared" si="5"/>
        <v>465.80148010424335</v>
      </c>
      <c r="P65" s="40">
        <f t="shared" si="6"/>
        <v>46592.348516356476</v>
      </c>
    </row>
    <row r="66" spans="1:16" ht="12.75" customHeight="1" x14ac:dyDescent="0.2">
      <c r="A66" s="2"/>
      <c r="B66" s="2"/>
      <c r="C66" s="2"/>
      <c r="D66" s="3"/>
      <c r="E66" s="2"/>
      <c r="F66" s="2"/>
      <c r="G66" s="4"/>
      <c r="H66" s="36">
        <f t="shared" si="0"/>
        <v>4.083333333333333</v>
      </c>
      <c r="I66" s="37">
        <f t="shared" si="7"/>
        <v>49</v>
      </c>
      <c r="J66" s="38">
        <f t="shared" si="1"/>
        <v>44489</v>
      </c>
      <c r="K66" s="38">
        <f t="shared" si="2"/>
        <v>44520</v>
      </c>
      <c r="L66" s="39">
        <f t="shared" si="3"/>
        <v>871</v>
      </c>
      <c r="M66" s="40">
        <f t="shared" si="8"/>
        <v>46592.348516356476</v>
      </c>
      <c r="N66" s="40">
        <f t="shared" si="4"/>
        <v>401.18769349655292</v>
      </c>
      <c r="O66" s="40">
        <f t="shared" si="5"/>
        <v>469.81230650344708</v>
      </c>
      <c r="P66" s="40">
        <f t="shared" si="6"/>
        <v>46122.536209853031</v>
      </c>
    </row>
    <row r="67" spans="1:16" ht="12.75" customHeight="1" x14ac:dyDescent="0.2">
      <c r="A67" s="2"/>
      <c r="B67" s="2"/>
      <c r="C67" s="2"/>
      <c r="D67" s="3"/>
      <c r="E67" s="2"/>
      <c r="F67" s="2"/>
      <c r="G67" s="4"/>
      <c r="H67" s="36">
        <f t="shared" si="0"/>
        <v>4.166666666666667</v>
      </c>
      <c r="I67" s="37">
        <f t="shared" si="7"/>
        <v>50</v>
      </c>
      <c r="J67" s="38">
        <f t="shared" si="1"/>
        <v>44520</v>
      </c>
      <c r="K67" s="38">
        <f t="shared" si="2"/>
        <v>44550</v>
      </c>
      <c r="L67" s="39">
        <f t="shared" si="3"/>
        <v>871</v>
      </c>
      <c r="M67" s="40">
        <f t="shared" si="8"/>
        <v>46122.536209853031</v>
      </c>
      <c r="N67" s="40">
        <f t="shared" si="4"/>
        <v>397.14233150849509</v>
      </c>
      <c r="O67" s="40">
        <f t="shared" si="5"/>
        <v>473.85766849150491</v>
      </c>
      <c r="P67" s="40">
        <f t="shared" si="6"/>
        <v>45648.678541361529</v>
      </c>
    </row>
    <row r="68" spans="1:16" ht="12.75" customHeight="1" x14ac:dyDescent="0.2">
      <c r="A68" s="2"/>
      <c r="B68" s="2"/>
      <c r="C68" s="2"/>
      <c r="D68" s="3"/>
      <c r="E68" s="2"/>
      <c r="F68" s="2"/>
      <c r="G68" s="4"/>
      <c r="H68" s="36">
        <f t="shared" si="0"/>
        <v>4.25</v>
      </c>
      <c r="I68" s="37">
        <f t="shared" si="7"/>
        <v>51</v>
      </c>
      <c r="J68" s="38">
        <f t="shared" si="1"/>
        <v>44550</v>
      </c>
      <c r="K68" s="38">
        <f t="shared" si="2"/>
        <v>44581</v>
      </c>
      <c r="L68" s="39">
        <f t="shared" si="3"/>
        <v>871</v>
      </c>
      <c r="M68" s="40">
        <f t="shared" si="8"/>
        <v>45648.678541361529</v>
      </c>
      <c r="N68" s="40">
        <f t="shared" si="4"/>
        <v>393.06213655972527</v>
      </c>
      <c r="O68" s="40">
        <f t="shared" si="5"/>
        <v>477.93786344027473</v>
      </c>
      <c r="P68" s="40">
        <f t="shared" si="6"/>
        <v>45170.740677921254</v>
      </c>
    </row>
    <row r="69" spans="1:16" ht="12.75" customHeight="1" x14ac:dyDescent="0.2">
      <c r="A69" s="2"/>
      <c r="B69" s="2"/>
      <c r="C69" s="2"/>
      <c r="D69" s="3"/>
      <c r="E69" s="2"/>
      <c r="F69" s="2"/>
      <c r="G69" s="4"/>
      <c r="H69" s="36">
        <f t="shared" si="0"/>
        <v>4.333333333333333</v>
      </c>
      <c r="I69" s="37">
        <f t="shared" si="7"/>
        <v>52</v>
      </c>
      <c r="J69" s="38">
        <f t="shared" si="1"/>
        <v>44581</v>
      </c>
      <c r="K69" s="38">
        <f t="shared" si="2"/>
        <v>44612</v>
      </c>
      <c r="L69" s="39">
        <f t="shared" si="3"/>
        <v>871</v>
      </c>
      <c r="M69" s="40">
        <f t="shared" si="8"/>
        <v>45170.740677921254</v>
      </c>
      <c r="N69" s="40">
        <f t="shared" si="4"/>
        <v>388.94680871783805</v>
      </c>
      <c r="O69" s="40">
        <f t="shared" si="5"/>
        <v>482.05319128216195</v>
      </c>
      <c r="P69" s="40">
        <f t="shared" si="6"/>
        <v>44688.687486639094</v>
      </c>
    </row>
    <row r="70" spans="1:16" ht="12.75" customHeight="1" x14ac:dyDescent="0.2">
      <c r="A70" s="2"/>
      <c r="B70" s="2"/>
      <c r="C70" s="2"/>
      <c r="D70" s="3"/>
      <c r="E70" s="2"/>
      <c r="F70" s="2"/>
      <c r="G70" s="4"/>
      <c r="H70" s="36">
        <f t="shared" si="0"/>
        <v>4.416666666666667</v>
      </c>
      <c r="I70" s="37">
        <f t="shared" si="7"/>
        <v>53</v>
      </c>
      <c r="J70" s="38">
        <f t="shared" si="1"/>
        <v>44612</v>
      </c>
      <c r="K70" s="38">
        <f t="shared" si="2"/>
        <v>44640</v>
      </c>
      <c r="L70" s="39">
        <f t="shared" si="3"/>
        <v>871</v>
      </c>
      <c r="M70" s="40">
        <f t="shared" si="8"/>
        <v>44688.687486639094</v>
      </c>
      <c r="N70" s="40">
        <f t="shared" si="4"/>
        <v>384.79604546783253</v>
      </c>
      <c r="O70" s="40">
        <f t="shared" si="5"/>
        <v>486.20395453216747</v>
      </c>
      <c r="P70" s="40">
        <f t="shared" si="6"/>
        <v>44202.483532106926</v>
      </c>
    </row>
    <row r="71" spans="1:16" ht="12.75" customHeight="1" x14ac:dyDescent="0.2">
      <c r="A71" s="2"/>
      <c r="B71" s="2"/>
      <c r="C71" s="2"/>
      <c r="D71" s="3"/>
      <c r="E71" s="2"/>
      <c r="F71" s="2"/>
      <c r="G71" s="4"/>
      <c r="H71" s="36">
        <f t="shared" si="0"/>
        <v>4.5</v>
      </c>
      <c r="I71" s="37">
        <f t="shared" si="7"/>
        <v>54</v>
      </c>
      <c r="J71" s="38">
        <f t="shared" si="1"/>
        <v>44640</v>
      </c>
      <c r="K71" s="38">
        <f t="shared" si="2"/>
        <v>44671</v>
      </c>
      <c r="L71" s="39">
        <f t="shared" si="3"/>
        <v>871</v>
      </c>
      <c r="M71" s="40">
        <f t="shared" si="8"/>
        <v>44202.483532106926</v>
      </c>
      <c r="N71" s="40">
        <f t="shared" si="4"/>
        <v>380.6095416898745</v>
      </c>
      <c r="O71" s="40">
        <f t="shared" si="5"/>
        <v>490.3904583101255</v>
      </c>
      <c r="P71" s="40">
        <f t="shared" si="6"/>
        <v>43712.093073796801</v>
      </c>
    </row>
    <row r="72" spans="1:16" ht="12.75" customHeight="1" x14ac:dyDescent="0.2">
      <c r="A72" s="2"/>
      <c r="B72" s="2"/>
      <c r="C72" s="2"/>
      <c r="D72" s="3"/>
      <c r="E72" s="2"/>
      <c r="F72" s="2"/>
      <c r="G72" s="4"/>
      <c r="H72" s="36">
        <f t="shared" si="0"/>
        <v>4.583333333333333</v>
      </c>
      <c r="I72" s="37">
        <f t="shared" si="7"/>
        <v>55</v>
      </c>
      <c r="J72" s="38">
        <f t="shared" si="1"/>
        <v>44671</v>
      </c>
      <c r="K72" s="38">
        <f t="shared" si="2"/>
        <v>44701</v>
      </c>
      <c r="L72" s="39">
        <f t="shared" si="3"/>
        <v>871</v>
      </c>
      <c r="M72" s="40">
        <f t="shared" si="8"/>
        <v>43712.093073796801</v>
      </c>
      <c r="N72" s="40">
        <f t="shared" si="4"/>
        <v>376.38698963686755</v>
      </c>
      <c r="O72" s="40">
        <f t="shared" si="5"/>
        <v>494.61301036313245</v>
      </c>
      <c r="P72" s="40">
        <f t="shared" si="6"/>
        <v>43217.480063433672</v>
      </c>
    </row>
    <row r="73" spans="1:16" ht="12.75" customHeight="1" x14ac:dyDescent="0.2">
      <c r="A73" s="2"/>
      <c r="B73" s="2"/>
      <c r="C73" s="2"/>
      <c r="D73" s="3"/>
      <c r="E73" s="2"/>
      <c r="F73" s="2"/>
      <c r="G73" s="4"/>
      <c r="H73" s="36">
        <f t="shared" si="0"/>
        <v>4.666666666666667</v>
      </c>
      <c r="I73" s="37">
        <f t="shared" si="7"/>
        <v>56</v>
      </c>
      <c r="J73" s="38">
        <f t="shared" si="1"/>
        <v>44701</v>
      </c>
      <c r="K73" s="38">
        <f t="shared" si="2"/>
        <v>44732</v>
      </c>
      <c r="L73" s="39">
        <f t="shared" si="3"/>
        <v>871</v>
      </c>
      <c r="M73" s="40">
        <f t="shared" si="8"/>
        <v>43217.480063433672</v>
      </c>
      <c r="N73" s="40">
        <f t="shared" si="4"/>
        <v>372.12807891183058</v>
      </c>
      <c r="O73" s="40">
        <f t="shared" si="5"/>
        <v>498.87192108816942</v>
      </c>
      <c r="P73" s="40">
        <f t="shared" si="6"/>
        <v>42718.608142345503</v>
      </c>
    </row>
    <row r="74" spans="1:16" ht="12.75" customHeight="1" x14ac:dyDescent="0.2">
      <c r="A74" s="2"/>
      <c r="B74" s="2"/>
      <c r="C74" s="2"/>
      <c r="D74" s="3"/>
      <c r="E74" s="2"/>
      <c r="F74" s="2"/>
      <c r="G74" s="4"/>
      <c r="H74" s="36">
        <f t="shared" si="0"/>
        <v>4.75</v>
      </c>
      <c r="I74" s="37">
        <f t="shared" si="7"/>
        <v>57</v>
      </c>
      <c r="J74" s="38">
        <f t="shared" si="1"/>
        <v>44732</v>
      </c>
      <c r="K74" s="38">
        <f t="shared" si="2"/>
        <v>44762</v>
      </c>
      <c r="L74" s="39">
        <f t="shared" si="3"/>
        <v>871</v>
      </c>
      <c r="M74" s="40">
        <f t="shared" si="8"/>
        <v>42718.608142345503</v>
      </c>
      <c r="N74" s="40">
        <f t="shared" si="4"/>
        <v>367.83249644508078</v>
      </c>
      <c r="O74" s="40">
        <f t="shared" si="5"/>
        <v>503.16750355491922</v>
      </c>
      <c r="P74" s="40">
        <f t="shared" si="6"/>
        <v>42215.440638790584</v>
      </c>
    </row>
    <row r="75" spans="1:16" ht="12.75" customHeight="1" x14ac:dyDescent="0.2">
      <c r="A75" s="2"/>
      <c r="B75" s="2"/>
      <c r="C75" s="2"/>
      <c r="D75" s="3"/>
      <c r="E75" s="2"/>
      <c r="F75" s="2"/>
      <c r="G75" s="4"/>
      <c r="H75" s="36">
        <f t="shared" si="0"/>
        <v>4.833333333333333</v>
      </c>
      <c r="I75" s="37">
        <f t="shared" si="7"/>
        <v>58</v>
      </c>
      <c r="J75" s="38">
        <f t="shared" si="1"/>
        <v>44762</v>
      </c>
      <c r="K75" s="38">
        <f t="shared" si="2"/>
        <v>44793</v>
      </c>
      <c r="L75" s="39">
        <f t="shared" si="3"/>
        <v>871</v>
      </c>
      <c r="M75" s="40">
        <f t="shared" si="8"/>
        <v>42215.440638790584</v>
      </c>
      <c r="N75" s="40">
        <f t="shared" si="4"/>
        <v>363.49992647122014</v>
      </c>
      <c r="O75" s="40">
        <f t="shared" si="5"/>
        <v>507.50007352877986</v>
      </c>
      <c r="P75" s="40">
        <f t="shared" si="6"/>
        <v>41707.940565261801</v>
      </c>
    </row>
    <row r="76" spans="1:16" ht="12.75" customHeight="1" x14ac:dyDescent="0.2">
      <c r="A76" s="2"/>
      <c r="B76" s="2"/>
      <c r="C76" s="2"/>
      <c r="D76" s="3"/>
      <c r="E76" s="2"/>
      <c r="F76" s="2"/>
      <c r="G76" s="4"/>
      <c r="H76" s="36">
        <f t="shared" si="0"/>
        <v>4.916666666666667</v>
      </c>
      <c r="I76" s="37">
        <f t="shared" si="7"/>
        <v>59</v>
      </c>
      <c r="J76" s="38">
        <f t="shared" si="1"/>
        <v>44793</v>
      </c>
      <c r="K76" s="38">
        <f t="shared" si="2"/>
        <v>44824</v>
      </c>
      <c r="L76" s="39">
        <f t="shared" si="3"/>
        <v>871</v>
      </c>
      <c r="M76" s="40">
        <f t="shared" si="8"/>
        <v>41707.940565261801</v>
      </c>
      <c r="N76" s="40">
        <f t="shared" si="4"/>
        <v>359.13005050592363</v>
      </c>
      <c r="O76" s="40">
        <f t="shared" si="5"/>
        <v>511.86994949407637</v>
      </c>
      <c r="P76" s="40">
        <f t="shared" si="6"/>
        <v>41196.070615767727</v>
      </c>
    </row>
    <row r="77" spans="1:16" ht="12.75" customHeight="1" x14ac:dyDescent="0.2">
      <c r="A77" s="2"/>
      <c r="B77" s="2"/>
      <c r="C77" s="2"/>
      <c r="D77" s="3"/>
      <c r="E77" s="2"/>
      <c r="F77" s="2"/>
      <c r="G77" s="4"/>
      <c r="H77" s="36">
        <f t="shared" si="0"/>
        <v>5</v>
      </c>
      <c r="I77" s="37">
        <f t="shared" si="7"/>
        <v>60</v>
      </c>
      <c r="J77" s="38">
        <f t="shared" si="1"/>
        <v>44824</v>
      </c>
      <c r="K77" s="38">
        <f t="shared" si="2"/>
        <v>44854</v>
      </c>
      <c r="L77" s="39">
        <f t="shared" si="3"/>
        <v>871</v>
      </c>
      <c r="M77" s="40">
        <f>IF(I77&lt;&gt;"",P76,"")</f>
        <v>41196.070615767727</v>
      </c>
      <c r="N77" s="40">
        <f t="shared" si="4"/>
        <v>354.72254732252793</v>
      </c>
      <c r="O77" s="40">
        <f t="shared" si="5"/>
        <v>516.27745267747207</v>
      </c>
      <c r="P77" s="40">
        <f t="shared" si="6"/>
        <v>40679.793163090253</v>
      </c>
    </row>
    <row r="78" spans="1:16" ht="12.75" customHeight="1" x14ac:dyDescent="0.2">
      <c r="A78" s="2"/>
      <c r="B78" s="2"/>
      <c r="C78" s="2"/>
      <c r="D78" s="3"/>
      <c r="E78" s="2"/>
      <c r="F78" s="2"/>
      <c r="G78" s="4"/>
      <c r="H78" s="36">
        <f t="shared" si="0"/>
        <v>5.083333333333333</v>
      </c>
      <c r="I78" s="37">
        <f t="shared" si="7"/>
        <v>61</v>
      </c>
      <c r="J78" s="38">
        <f t="shared" si="1"/>
        <v>44854</v>
      </c>
      <c r="K78" s="33">
        <f t="shared" si="2"/>
        <v>44885</v>
      </c>
      <c r="L78" s="39">
        <f t="shared" si="3"/>
        <v>871</v>
      </c>
      <c r="M78" s="40">
        <f t="shared" ref="M78:M141" si="9">IF(I78&lt;&gt;"",P77,"")</f>
        <v>40679.793163090253</v>
      </c>
      <c r="N78" s="40">
        <f t="shared" si="4"/>
        <v>350.27709292841769</v>
      </c>
      <c r="O78" s="40">
        <f t="shared" si="5"/>
        <v>520.72290707158231</v>
      </c>
      <c r="P78" s="40">
        <f t="shared" si="6"/>
        <v>40159.070256018669</v>
      </c>
    </row>
    <row r="79" spans="1:16" ht="12.75" customHeight="1" x14ac:dyDescent="0.2">
      <c r="H79" s="52">
        <f t="shared" si="0"/>
        <v>5.166666666666667</v>
      </c>
      <c r="I79" s="37">
        <f t="shared" si="7"/>
        <v>62</v>
      </c>
      <c r="J79" s="38">
        <f t="shared" si="1"/>
        <v>44885</v>
      </c>
      <c r="K79" s="53">
        <f t="shared" si="2"/>
        <v>44915</v>
      </c>
      <c r="L79" s="39">
        <f t="shared" si="3"/>
        <v>871</v>
      </c>
      <c r="M79" s="40">
        <f t="shared" si="9"/>
        <v>40159.070256018669</v>
      </c>
      <c r="N79" s="40">
        <f t="shared" si="4"/>
        <v>345.79336054120972</v>
      </c>
      <c r="O79" s="40">
        <f t="shared" si="5"/>
        <v>525.20663945879028</v>
      </c>
      <c r="P79" s="40">
        <f t="shared" si="6"/>
        <v>39633.86361655988</v>
      </c>
    </row>
    <row r="80" spans="1:16" ht="12.75" customHeight="1" x14ac:dyDescent="0.2">
      <c r="H80" s="52">
        <f t="shared" si="0"/>
        <v>5.25</v>
      </c>
      <c r="I80" s="37">
        <f t="shared" si="7"/>
        <v>63</v>
      </c>
      <c r="J80" s="38">
        <f t="shared" si="1"/>
        <v>44915</v>
      </c>
      <c r="K80" s="53">
        <f t="shared" si="2"/>
        <v>44946</v>
      </c>
      <c r="L80" s="39">
        <f t="shared" si="3"/>
        <v>871</v>
      </c>
      <c r="M80" s="40">
        <f t="shared" si="9"/>
        <v>39633.86361655988</v>
      </c>
      <c r="N80" s="40">
        <f t="shared" si="4"/>
        <v>341.27102056473103</v>
      </c>
      <c r="O80" s="40">
        <f t="shared" si="5"/>
        <v>529.72897943526891</v>
      </c>
      <c r="P80" s="40">
        <f t="shared" si="6"/>
        <v>39104.134637124611</v>
      </c>
    </row>
    <row r="81" spans="8:16" ht="12.75" customHeight="1" x14ac:dyDescent="0.2">
      <c r="H81" s="52">
        <f t="shared" si="0"/>
        <v>5.333333333333333</v>
      </c>
      <c r="I81" s="37">
        <f t="shared" si="7"/>
        <v>64</v>
      </c>
      <c r="J81" s="38">
        <f t="shared" si="1"/>
        <v>44946</v>
      </c>
      <c r="K81" s="53">
        <f t="shared" si="2"/>
        <v>44977</v>
      </c>
      <c r="L81" s="39">
        <f t="shared" si="3"/>
        <v>871</v>
      </c>
      <c r="M81" s="40">
        <f t="shared" si="9"/>
        <v>39104.134637124611</v>
      </c>
      <c r="N81" s="40">
        <f t="shared" si="4"/>
        <v>336.70974056479042</v>
      </c>
      <c r="O81" s="40">
        <f t="shared" si="5"/>
        <v>534.29025943520958</v>
      </c>
      <c r="P81" s="40">
        <f t="shared" si="6"/>
        <v>38569.844377689398</v>
      </c>
    </row>
    <row r="82" spans="8:16" ht="12.75" customHeight="1" x14ac:dyDescent="0.2">
      <c r="H82" s="52">
        <f t="shared" ref="H82:H145" si="10">I82/12</f>
        <v>5.416666666666667</v>
      </c>
      <c r="I82" s="37">
        <f t="shared" si="7"/>
        <v>65</v>
      </c>
      <c r="J82" s="38">
        <f t="shared" si="1"/>
        <v>44977</v>
      </c>
      <c r="K82" s="53">
        <f t="shared" si="2"/>
        <v>45005</v>
      </c>
      <c r="L82" s="39">
        <f t="shared" si="3"/>
        <v>871</v>
      </c>
      <c r="M82" s="40">
        <f t="shared" si="9"/>
        <v>38569.844377689398</v>
      </c>
      <c r="N82" s="40">
        <f t="shared" si="4"/>
        <v>332.10918524474175</v>
      </c>
      <c r="O82" s="40">
        <f t="shared" si="5"/>
        <v>538.89081475525825</v>
      </c>
      <c r="P82" s="40">
        <f t="shared" si="6"/>
        <v>38030.953562934141</v>
      </c>
    </row>
    <row r="83" spans="8:16" ht="12.75" customHeight="1" x14ac:dyDescent="0.2">
      <c r="H83" s="52">
        <f t="shared" si="10"/>
        <v>5.5</v>
      </c>
      <c r="I83" s="37">
        <f t="shared" si="7"/>
        <v>66</v>
      </c>
      <c r="J83" s="38">
        <f t="shared" si="1"/>
        <v>45005</v>
      </c>
      <c r="K83" s="53">
        <f t="shared" ref="K83:K146" si="11">IF(J84="",0,J84)</f>
        <v>45036</v>
      </c>
      <c r="L83" s="39">
        <f t="shared" ref="L83:L146" si="12">IF(J83="","",$L$14)</f>
        <v>871</v>
      </c>
      <c r="M83" s="40">
        <f t="shared" si="9"/>
        <v>38030.953562934141</v>
      </c>
      <c r="N83" s="40">
        <f t="shared" ref="N83:N146" si="13">IF(I83&lt;&gt;"",$N$14*M83,"")</f>
        <v>327.46901642083617</v>
      </c>
      <c r="O83" s="40">
        <f t="shared" ref="O83:O146" si="14">IF(I83&lt;&gt;"",L83-N83,"")</f>
        <v>543.53098357916383</v>
      </c>
      <c r="P83" s="40">
        <f t="shared" ref="P83:P146" si="15">IF(I83&lt;&gt;"",M83-O83,"")</f>
        <v>37487.422579354978</v>
      </c>
    </row>
    <row r="84" spans="8:16" ht="12.75" customHeight="1" x14ac:dyDescent="0.2">
      <c r="H84" s="52">
        <f t="shared" si="10"/>
        <v>5.583333333333333</v>
      </c>
      <c r="I84" s="37">
        <f t="shared" ref="I84:I147" si="16">IF(I83&gt;=$I$14,"",I83+1)</f>
        <v>67</v>
      </c>
      <c r="J84" s="38">
        <f t="shared" ref="J84:J147" si="17">IF(I84="","",EDATE($J$18,I83))</f>
        <v>45036</v>
      </c>
      <c r="K84" s="53">
        <f t="shared" si="11"/>
        <v>45066</v>
      </c>
      <c r="L84" s="39">
        <f t="shared" si="12"/>
        <v>871</v>
      </c>
      <c r="M84" s="40">
        <f t="shared" si="9"/>
        <v>37487.422579354978</v>
      </c>
      <c r="N84" s="40">
        <f t="shared" si="13"/>
        <v>322.78889299736272</v>
      </c>
      <c r="O84" s="40">
        <f t="shared" si="14"/>
        <v>548.21110700263728</v>
      </c>
      <c r="P84" s="40">
        <f t="shared" si="15"/>
        <v>36939.211472352341</v>
      </c>
    </row>
    <row r="85" spans="8:16" ht="12.75" customHeight="1" x14ac:dyDescent="0.2">
      <c r="H85" s="52">
        <f t="shared" si="10"/>
        <v>5.666666666666667</v>
      </c>
      <c r="I85" s="37">
        <f t="shared" si="16"/>
        <v>68</v>
      </c>
      <c r="J85" s="38">
        <f t="shared" si="17"/>
        <v>45066</v>
      </c>
      <c r="K85" s="53">
        <f t="shared" si="11"/>
        <v>45097</v>
      </c>
      <c r="L85" s="39">
        <f t="shared" si="12"/>
        <v>871</v>
      </c>
      <c r="M85" s="40">
        <f t="shared" si="9"/>
        <v>36939.211472352341</v>
      </c>
      <c r="N85" s="40">
        <f t="shared" si="13"/>
        <v>318.06847094157456</v>
      </c>
      <c r="O85" s="40">
        <f t="shared" si="14"/>
        <v>552.93152905842544</v>
      </c>
      <c r="P85" s="40">
        <f t="shared" si="15"/>
        <v>36386.279943293914</v>
      </c>
    </row>
    <row r="86" spans="8:16" ht="12.75" customHeight="1" x14ac:dyDescent="0.2">
      <c r="H86" s="52">
        <f t="shared" si="10"/>
        <v>5.75</v>
      </c>
      <c r="I86" s="37">
        <f t="shared" si="16"/>
        <v>69</v>
      </c>
      <c r="J86" s="38">
        <f t="shared" si="17"/>
        <v>45097</v>
      </c>
      <c r="K86" s="53">
        <f t="shared" si="11"/>
        <v>45127</v>
      </c>
      <c r="L86" s="39">
        <f t="shared" si="12"/>
        <v>871</v>
      </c>
      <c r="M86" s="40">
        <f t="shared" si="9"/>
        <v>36386.279943293914</v>
      </c>
      <c r="N86" s="40">
        <f t="shared" si="13"/>
        <v>313.30740325839906</v>
      </c>
      <c r="O86" s="40">
        <f t="shared" si="14"/>
        <v>557.69259674160094</v>
      </c>
      <c r="P86" s="40">
        <f t="shared" si="15"/>
        <v>35828.587346552311</v>
      </c>
    </row>
    <row r="87" spans="8:16" ht="12.75" customHeight="1" x14ac:dyDescent="0.2">
      <c r="H87" s="52">
        <f t="shared" si="10"/>
        <v>5.833333333333333</v>
      </c>
      <c r="I87" s="37">
        <f t="shared" si="16"/>
        <v>70</v>
      </c>
      <c r="J87" s="38">
        <f t="shared" si="17"/>
        <v>45127</v>
      </c>
      <c r="K87" s="53">
        <f t="shared" si="11"/>
        <v>45158</v>
      </c>
      <c r="L87" s="39">
        <f t="shared" si="12"/>
        <v>871</v>
      </c>
      <c r="M87" s="40">
        <f t="shared" si="9"/>
        <v>35828.587346552311</v>
      </c>
      <c r="N87" s="40">
        <f t="shared" si="13"/>
        <v>308.50533996493101</v>
      </c>
      <c r="O87" s="40">
        <f t="shared" si="14"/>
        <v>562.49466003506905</v>
      </c>
      <c r="P87" s="40">
        <f t="shared" si="15"/>
        <v>35266.092686517244</v>
      </c>
    </row>
    <row r="88" spans="8:16" ht="12.75" customHeight="1" x14ac:dyDescent="0.2">
      <c r="H88" s="52">
        <f t="shared" si="10"/>
        <v>5.916666666666667</v>
      </c>
      <c r="I88" s="37">
        <f t="shared" si="16"/>
        <v>71</v>
      </c>
      <c r="J88" s="38">
        <f t="shared" si="17"/>
        <v>45158</v>
      </c>
      <c r="K88" s="53">
        <f t="shared" si="11"/>
        <v>45189</v>
      </c>
      <c r="L88" s="39">
        <f t="shared" si="12"/>
        <v>871</v>
      </c>
      <c r="M88" s="40">
        <f t="shared" si="9"/>
        <v>35266.092686517244</v>
      </c>
      <c r="N88" s="40">
        <f t="shared" si="13"/>
        <v>303.66192806470508</v>
      </c>
      <c r="O88" s="40">
        <f t="shared" si="14"/>
        <v>567.33807193529492</v>
      </c>
      <c r="P88" s="40">
        <f t="shared" si="15"/>
        <v>34698.754614581951</v>
      </c>
    </row>
    <row r="89" spans="8:16" ht="12.75" customHeight="1" x14ac:dyDescent="0.2">
      <c r="H89" s="52">
        <f t="shared" si="10"/>
        <v>6</v>
      </c>
      <c r="I89" s="37">
        <f t="shared" si="16"/>
        <v>72</v>
      </c>
      <c r="J89" s="38">
        <f t="shared" si="17"/>
        <v>45189</v>
      </c>
      <c r="K89" s="53">
        <f t="shared" si="11"/>
        <v>45219</v>
      </c>
      <c r="L89" s="39">
        <f t="shared" si="12"/>
        <v>871</v>
      </c>
      <c r="M89" s="40">
        <f t="shared" si="9"/>
        <v>34698.754614581951</v>
      </c>
      <c r="N89" s="40">
        <f t="shared" si="13"/>
        <v>298.77681152174739</v>
      </c>
      <c r="O89" s="40">
        <f t="shared" si="14"/>
        <v>572.22318847825261</v>
      </c>
      <c r="P89" s="40">
        <f t="shared" si="15"/>
        <v>34126.531426103698</v>
      </c>
    </row>
    <row r="90" spans="8:16" ht="12.75" customHeight="1" x14ac:dyDescent="0.2">
      <c r="H90" s="52">
        <f t="shared" si="10"/>
        <v>6.083333333333333</v>
      </c>
      <c r="I90" s="37">
        <f t="shared" si="16"/>
        <v>73</v>
      </c>
      <c r="J90" s="38">
        <f t="shared" si="17"/>
        <v>45219</v>
      </c>
      <c r="K90" s="53">
        <f t="shared" si="11"/>
        <v>45250</v>
      </c>
      <c r="L90" s="39">
        <f t="shared" si="12"/>
        <v>871</v>
      </c>
      <c r="M90" s="40">
        <f t="shared" si="9"/>
        <v>34126.531426103698</v>
      </c>
      <c r="N90" s="40">
        <f t="shared" si="13"/>
        <v>293.84963123440383</v>
      </c>
      <c r="O90" s="40">
        <f t="shared" si="14"/>
        <v>577.15036876559611</v>
      </c>
      <c r="P90" s="40">
        <f t="shared" si="15"/>
        <v>33549.381057338105</v>
      </c>
    </row>
    <row r="91" spans="8:16" ht="12.75" customHeight="1" x14ac:dyDescent="0.2">
      <c r="H91" s="52">
        <f t="shared" si="10"/>
        <v>6.166666666666667</v>
      </c>
      <c r="I91" s="37">
        <f t="shared" si="16"/>
        <v>74</v>
      </c>
      <c r="J91" s="38">
        <f t="shared" si="17"/>
        <v>45250</v>
      </c>
      <c r="K91" s="53">
        <f t="shared" si="11"/>
        <v>45280</v>
      </c>
      <c r="L91" s="39">
        <f t="shared" si="12"/>
        <v>871</v>
      </c>
      <c r="M91" s="40">
        <f t="shared" si="9"/>
        <v>33549.381057338105</v>
      </c>
      <c r="N91" s="40">
        <f t="shared" si="13"/>
        <v>288.88002500894243</v>
      </c>
      <c r="O91" s="40">
        <f t="shared" si="14"/>
        <v>582.11997499105757</v>
      </c>
      <c r="P91" s="40">
        <f t="shared" si="15"/>
        <v>32967.261082347046</v>
      </c>
    </row>
    <row r="92" spans="8:16" ht="12.75" customHeight="1" x14ac:dyDescent="0.2">
      <c r="H92" s="52">
        <f t="shared" si="10"/>
        <v>6.25</v>
      </c>
      <c r="I92" s="37">
        <f t="shared" si="16"/>
        <v>75</v>
      </c>
      <c r="J92" s="38">
        <f t="shared" si="17"/>
        <v>45280</v>
      </c>
      <c r="K92" s="53">
        <f t="shared" si="11"/>
        <v>45311</v>
      </c>
      <c r="L92" s="39">
        <f t="shared" si="12"/>
        <v>871</v>
      </c>
      <c r="M92" s="40">
        <f t="shared" si="9"/>
        <v>32967.261082347046</v>
      </c>
      <c r="N92" s="40">
        <f t="shared" si="13"/>
        <v>283.86762753292874</v>
      </c>
      <c r="O92" s="40">
        <f t="shared" si="14"/>
        <v>587.13237246707126</v>
      </c>
      <c r="P92" s="40">
        <f t="shared" si="15"/>
        <v>32380.128709879973</v>
      </c>
    </row>
    <row r="93" spans="8:16" ht="12.75" customHeight="1" x14ac:dyDescent="0.2">
      <c r="H93" s="52">
        <f t="shared" si="10"/>
        <v>6.333333333333333</v>
      </c>
      <c r="I93" s="37">
        <f t="shared" si="16"/>
        <v>76</v>
      </c>
      <c r="J93" s="38">
        <f t="shared" si="17"/>
        <v>45311</v>
      </c>
      <c r="K93" s="53">
        <f t="shared" si="11"/>
        <v>45342</v>
      </c>
      <c r="L93" s="39">
        <f t="shared" si="12"/>
        <v>871</v>
      </c>
      <c r="M93" s="40">
        <f t="shared" si="9"/>
        <v>32380.128709879973</v>
      </c>
      <c r="N93" s="40">
        <f t="shared" si="13"/>
        <v>278.81207034837229</v>
      </c>
      <c r="O93" s="40">
        <f t="shared" si="14"/>
        <v>592.18792965162766</v>
      </c>
      <c r="P93" s="40">
        <f t="shared" si="15"/>
        <v>31787.940780228346</v>
      </c>
    </row>
    <row r="94" spans="8:16" ht="12.75" customHeight="1" x14ac:dyDescent="0.2">
      <c r="H94" s="52">
        <f t="shared" si="10"/>
        <v>6.416666666666667</v>
      </c>
      <c r="I94" s="37">
        <f t="shared" si="16"/>
        <v>77</v>
      </c>
      <c r="J94" s="38">
        <f t="shared" si="17"/>
        <v>45342</v>
      </c>
      <c r="K94" s="53">
        <f t="shared" si="11"/>
        <v>45371</v>
      </c>
      <c r="L94" s="39">
        <f t="shared" si="12"/>
        <v>871</v>
      </c>
      <c r="M94" s="40">
        <f t="shared" si="9"/>
        <v>31787.940780228346</v>
      </c>
      <c r="N94" s="40">
        <f t="shared" si="13"/>
        <v>273.71298182464113</v>
      </c>
      <c r="O94" s="40">
        <f t="shared" si="14"/>
        <v>597.28701817535887</v>
      </c>
      <c r="P94" s="40">
        <f t="shared" si="15"/>
        <v>31190.653762052985</v>
      </c>
    </row>
    <row r="95" spans="8:16" ht="12.75" customHeight="1" x14ac:dyDescent="0.2">
      <c r="H95" s="52">
        <f t="shared" si="10"/>
        <v>6.5</v>
      </c>
      <c r="I95" s="37">
        <f t="shared" si="16"/>
        <v>78</v>
      </c>
      <c r="J95" s="38">
        <f t="shared" si="17"/>
        <v>45371</v>
      </c>
      <c r="K95" s="53">
        <f t="shared" si="11"/>
        <v>45402</v>
      </c>
      <c r="L95" s="39">
        <f t="shared" si="12"/>
        <v>871</v>
      </c>
      <c r="M95" s="40">
        <f t="shared" si="9"/>
        <v>31190.653762052985</v>
      </c>
      <c r="N95" s="40">
        <f t="shared" si="13"/>
        <v>268.56998713114365</v>
      </c>
      <c r="O95" s="40">
        <f t="shared" si="14"/>
        <v>602.43001286885635</v>
      </c>
      <c r="P95" s="40">
        <f t="shared" si="15"/>
        <v>30588.22374918413</v>
      </c>
    </row>
    <row r="96" spans="8:16" ht="12.75" customHeight="1" x14ac:dyDescent="0.2">
      <c r="H96" s="52">
        <f t="shared" si="10"/>
        <v>6.583333333333333</v>
      </c>
      <c r="I96" s="37">
        <f t="shared" si="16"/>
        <v>79</v>
      </c>
      <c r="J96" s="38">
        <f t="shared" si="17"/>
        <v>45402</v>
      </c>
      <c r="K96" s="53">
        <f t="shared" si="11"/>
        <v>45432</v>
      </c>
      <c r="L96" s="39">
        <f t="shared" si="12"/>
        <v>871</v>
      </c>
      <c r="M96" s="40">
        <f t="shared" si="9"/>
        <v>30588.22374918413</v>
      </c>
      <c r="N96" s="40">
        <f t="shared" si="13"/>
        <v>263.38270820977505</v>
      </c>
      <c r="O96" s="40">
        <f t="shared" si="14"/>
        <v>607.61729179022495</v>
      </c>
      <c r="P96" s="40">
        <f t="shared" si="15"/>
        <v>29980.606457393904</v>
      </c>
    </row>
    <row r="97" spans="8:16" ht="12.75" customHeight="1" x14ac:dyDescent="0.2">
      <c r="H97" s="52">
        <f t="shared" si="10"/>
        <v>6.666666666666667</v>
      </c>
      <c r="I97" s="37">
        <f t="shared" si="16"/>
        <v>80</v>
      </c>
      <c r="J97" s="38">
        <f t="shared" si="17"/>
        <v>45432</v>
      </c>
      <c r="K97" s="53">
        <f t="shared" si="11"/>
        <v>45463</v>
      </c>
      <c r="L97" s="39">
        <f t="shared" si="12"/>
        <v>871</v>
      </c>
      <c r="M97" s="40">
        <f t="shared" si="9"/>
        <v>29980.606457393904</v>
      </c>
      <c r="N97" s="40">
        <f t="shared" si="13"/>
        <v>258.15076374712652</v>
      </c>
      <c r="O97" s="40">
        <f t="shared" si="14"/>
        <v>612.84923625287342</v>
      </c>
      <c r="P97" s="40">
        <f t="shared" si="15"/>
        <v>29367.75722114103</v>
      </c>
    </row>
    <row r="98" spans="8:16" ht="12.75" customHeight="1" x14ac:dyDescent="0.2">
      <c r="H98" s="52">
        <f t="shared" si="10"/>
        <v>6.75</v>
      </c>
      <c r="I98" s="37">
        <f t="shared" si="16"/>
        <v>81</v>
      </c>
      <c r="J98" s="38">
        <f t="shared" si="17"/>
        <v>45463</v>
      </c>
      <c r="K98" s="53">
        <f t="shared" si="11"/>
        <v>45493</v>
      </c>
      <c r="L98" s="39">
        <f t="shared" si="12"/>
        <v>871</v>
      </c>
      <c r="M98" s="40">
        <f t="shared" si="9"/>
        <v>29367.75722114103</v>
      </c>
      <c r="N98" s="40">
        <f t="shared" si="13"/>
        <v>252.87376914645509</v>
      </c>
      <c r="O98" s="40">
        <f t="shared" si="14"/>
        <v>618.12623085354494</v>
      </c>
      <c r="P98" s="40">
        <f t="shared" si="15"/>
        <v>28749.630990287485</v>
      </c>
    </row>
    <row r="99" spans="8:16" ht="12.75" customHeight="1" x14ac:dyDescent="0.2">
      <c r="H99" s="52">
        <f t="shared" si="10"/>
        <v>6.833333333333333</v>
      </c>
      <c r="I99" s="37">
        <f t="shared" si="16"/>
        <v>82</v>
      </c>
      <c r="J99" s="38">
        <f t="shared" si="17"/>
        <v>45493</v>
      </c>
      <c r="K99" s="53">
        <f t="shared" si="11"/>
        <v>45524</v>
      </c>
      <c r="L99" s="39">
        <f t="shared" si="12"/>
        <v>871</v>
      </c>
      <c r="M99" s="40">
        <f t="shared" si="9"/>
        <v>28749.630990287485</v>
      </c>
      <c r="N99" s="40">
        <f t="shared" si="13"/>
        <v>247.55133649941232</v>
      </c>
      <c r="O99" s="40">
        <f t="shared" si="14"/>
        <v>623.44866350058771</v>
      </c>
      <c r="P99" s="40">
        <f t="shared" si="15"/>
        <v>28126.182326786897</v>
      </c>
    </row>
    <row r="100" spans="8:16" ht="12.75" customHeight="1" x14ac:dyDescent="0.2">
      <c r="H100" s="52">
        <f t="shared" si="10"/>
        <v>6.916666666666667</v>
      </c>
      <c r="I100" s="37">
        <f t="shared" si="16"/>
        <v>83</v>
      </c>
      <c r="J100" s="38">
        <f t="shared" si="17"/>
        <v>45524</v>
      </c>
      <c r="K100" s="53">
        <f t="shared" si="11"/>
        <v>45555</v>
      </c>
      <c r="L100" s="39">
        <f t="shared" si="12"/>
        <v>871</v>
      </c>
      <c r="M100" s="40">
        <f t="shared" si="9"/>
        <v>28126.182326786897</v>
      </c>
      <c r="N100" s="40">
        <f t="shared" si="13"/>
        <v>242.18307455752921</v>
      </c>
      <c r="O100" s="40">
        <f t="shared" si="14"/>
        <v>628.81692544247085</v>
      </c>
      <c r="P100" s="40">
        <f t="shared" si="15"/>
        <v>27497.365401344425</v>
      </c>
    </row>
    <row r="101" spans="8:16" ht="12.75" customHeight="1" x14ac:dyDescent="0.2">
      <c r="H101" s="52">
        <f t="shared" si="10"/>
        <v>7</v>
      </c>
      <c r="I101" s="37">
        <f t="shared" si="16"/>
        <v>84</v>
      </c>
      <c r="J101" s="38">
        <f t="shared" si="17"/>
        <v>45555</v>
      </c>
      <c r="K101" s="53">
        <f t="shared" si="11"/>
        <v>45585</v>
      </c>
      <c r="L101" s="39">
        <f t="shared" si="12"/>
        <v>871</v>
      </c>
      <c r="M101" s="40">
        <f t="shared" si="9"/>
        <v>27497.365401344425</v>
      </c>
      <c r="N101" s="40">
        <f t="shared" si="13"/>
        <v>236.76858870345603</v>
      </c>
      <c r="O101" s="40">
        <f t="shared" si="14"/>
        <v>634.23141129654391</v>
      </c>
      <c r="P101" s="40">
        <f t="shared" si="15"/>
        <v>26863.133990047882</v>
      </c>
    </row>
    <row r="102" spans="8:16" ht="12.75" customHeight="1" x14ac:dyDescent="0.2">
      <c r="H102" s="52">
        <f t="shared" si="10"/>
        <v>7.083333333333333</v>
      </c>
      <c r="I102" s="37">
        <f t="shared" si="16"/>
        <v>85</v>
      </c>
      <c r="J102" s="38">
        <f t="shared" si="17"/>
        <v>45585</v>
      </c>
      <c r="K102" s="53">
        <f t="shared" si="11"/>
        <v>45616</v>
      </c>
      <c r="L102" s="39">
        <f t="shared" si="12"/>
        <v>871</v>
      </c>
      <c r="M102" s="40">
        <f t="shared" si="9"/>
        <v>26863.133990047882</v>
      </c>
      <c r="N102" s="40">
        <f t="shared" si="13"/>
        <v>231.30748092195412</v>
      </c>
      <c r="O102" s="40">
        <f t="shared" si="14"/>
        <v>639.69251907804585</v>
      </c>
      <c r="P102" s="40">
        <f t="shared" si="15"/>
        <v>26223.441470969836</v>
      </c>
    </row>
    <row r="103" spans="8:16" ht="12.75" customHeight="1" x14ac:dyDescent="0.2">
      <c r="H103" s="52">
        <f t="shared" si="10"/>
        <v>7.166666666666667</v>
      </c>
      <c r="I103" s="37">
        <f t="shared" si="16"/>
        <v>86</v>
      </c>
      <c r="J103" s="38">
        <f t="shared" si="17"/>
        <v>45616</v>
      </c>
      <c r="K103" s="53">
        <f t="shared" si="11"/>
        <v>45646</v>
      </c>
      <c r="L103" s="39">
        <f t="shared" si="12"/>
        <v>871</v>
      </c>
      <c r="M103" s="40">
        <f t="shared" si="9"/>
        <v>26223.441470969836</v>
      </c>
      <c r="N103" s="40">
        <f t="shared" si="13"/>
        <v>225.799349770638</v>
      </c>
      <c r="O103" s="40">
        <f t="shared" si="14"/>
        <v>645.20065022936205</v>
      </c>
      <c r="P103" s="40">
        <f t="shared" si="15"/>
        <v>25578.240820740473</v>
      </c>
    </row>
    <row r="104" spans="8:16" ht="12.75" customHeight="1" x14ac:dyDescent="0.2">
      <c r="H104" s="52">
        <f t="shared" si="10"/>
        <v>7.25</v>
      </c>
      <c r="I104" s="37">
        <f t="shared" si="16"/>
        <v>87</v>
      </c>
      <c r="J104" s="38">
        <f t="shared" si="17"/>
        <v>45646</v>
      </c>
      <c r="K104" s="53">
        <f t="shared" si="11"/>
        <v>45677</v>
      </c>
      <c r="L104" s="39">
        <f t="shared" si="12"/>
        <v>871</v>
      </c>
      <c r="M104" s="40">
        <f t="shared" si="9"/>
        <v>25578.240820740473</v>
      </c>
      <c r="N104" s="40">
        <f t="shared" si="13"/>
        <v>220.2437903504657</v>
      </c>
      <c r="O104" s="40">
        <f t="shared" si="14"/>
        <v>650.7562096495343</v>
      </c>
      <c r="P104" s="40">
        <f t="shared" si="15"/>
        <v>24927.484611090938</v>
      </c>
    </row>
    <row r="105" spans="8:16" ht="12.75" customHeight="1" x14ac:dyDescent="0.2">
      <c r="H105" s="52">
        <f t="shared" si="10"/>
        <v>7.333333333333333</v>
      </c>
      <c r="I105" s="37">
        <f t="shared" si="16"/>
        <v>88</v>
      </c>
      <c r="J105" s="38">
        <f t="shared" si="17"/>
        <v>45677</v>
      </c>
      <c r="K105" s="53">
        <f t="shared" si="11"/>
        <v>45708</v>
      </c>
      <c r="L105" s="39">
        <f t="shared" si="12"/>
        <v>871</v>
      </c>
      <c r="M105" s="40">
        <f t="shared" si="9"/>
        <v>24927.484611090938</v>
      </c>
      <c r="N105" s="40">
        <f t="shared" si="13"/>
        <v>214.64039427597498</v>
      </c>
      <c r="O105" s="40">
        <f t="shared" si="14"/>
        <v>656.35960572402496</v>
      </c>
      <c r="P105" s="40">
        <f t="shared" si="15"/>
        <v>24271.125005366914</v>
      </c>
    </row>
    <row r="106" spans="8:16" ht="12.75" customHeight="1" x14ac:dyDescent="0.2">
      <c r="H106" s="52">
        <f t="shared" si="10"/>
        <v>7.416666666666667</v>
      </c>
      <c r="I106" s="37">
        <f t="shared" si="16"/>
        <v>89</v>
      </c>
      <c r="J106" s="38">
        <f t="shared" si="17"/>
        <v>45708</v>
      </c>
      <c r="K106" s="53">
        <f t="shared" si="11"/>
        <v>45736</v>
      </c>
      <c r="L106" s="39">
        <f t="shared" si="12"/>
        <v>871</v>
      </c>
      <c r="M106" s="40">
        <f t="shared" si="9"/>
        <v>24271.125005366914</v>
      </c>
      <c r="N106" s="40">
        <f t="shared" si="13"/>
        <v>208.98874964526297</v>
      </c>
      <c r="O106" s="40">
        <f t="shared" si="14"/>
        <v>662.01125035473706</v>
      </c>
      <c r="P106" s="40">
        <f t="shared" si="15"/>
        <v>23609.113755012178</v>
      </c>
    </row>
    <row r="107" spans="8:16" ht="12.75" customHeight="1" x14ac:dyDescent="0.2">
      <c r="H107" s="52">
        <f t="shared" si="10"/>
        <v>7.5</v>
      </c>
      <c r="I107" s="37">
        <f t="shared" si="16"/>
        <v>90</v>
      </c>
      <c r="J107" s="38">
        <f t="shared" si="17"/>
        <v>45736</v>
      </c>
      <c r="K107" s="53">
        <f t="shared" si="11"/>
        <v>45767</v>
      </c>
      <c r="L107" s="39">
        <f t="shared" si="12"/>
        <v>871</v>
      </c>
      <c r="M107" s="40">
        <f t="shared" si="9"/>
        <v>23609.113755012178</v>
      </c>
      <c r="N107" s="40">
        <f t="shared" si="13"/>
        <v>203.28844100970775</v>
      </c>
      <c r="O107" s="40">
        <f t="shared" si="14"/>
        <v>667.71155899029225</v>
      </c>
      <c r="P107" s="40">
        <f t="shared" si="15"/>
        <v>22941.402196021885</v>
      </c>
    </row>
    <row r="108" spans="8:16" ht="12.75" customHeight="1" x14ac:dyDescent="0.2">
      <c r="H108" s="52">
        <f t="shared" si="10"/>
        <v>7.583333333333333</v>
      </c>
      <c r="I108" s="37">
        <f t="shared" si="16"/>
        <v>91</v>
      </c>
      <c r="J108" s="38">
        <f t="shared" si="17"/>
        <v>45767</v>
      </c>
      <c r="K108" s="53">
        <f t="shared" si="11"/>
        <v>45797</v>
      </c>
      <c r="L108" s="39">
        <f t="shared" si="12"/>
        <v>871</v>
      </c>
      <c r="M108" s="40">
        <f t="shared" si="9"/>
        <v>22941.402196021885</v>
      </c>
      <c r="N108" s="40">
        <f t="shared" si="13"/>
        <v>197.53904934342881</v>
      </c>
      <c r="O108" s="40">
        <f t="shared" si="14"/>
        <v>673.46095065657119</v>
      </c>
      <c r="P108" s="40">
        <f t="shared" si="15"/>
        <v>22267.941245365313</v>
      </c>
    </row>
    <row r="109" spans="8:16" ht="12.75" customHeight="1" x14ac:dyDescent="0.2">
      <c r="H109" s="52">
        <f t="shared" si="10"/>
        <v>7.666666666666667</v>
      </c>
      <c r="I109" s="37">
        <f t="shared" si="16"/>
        <v>92</v>
      </c>
      <c r="J109" s="38">
        <f t="shared" si="17"/>
        <v>45797</v>
      </c>
      <c r="K109" s="53">
        <f t="shared" si="11"/>
        <v>45828</v>
      </c>
      <c r="L109" s="39">
        <f t="shared" si="12"/>
        <v>871</v>
      </c>
      <c r="M109" s="40">
        <f t="shared" si="9"/>
        <v>22267.941245365313</v>
      </c>
      <c r="N109" s="40">
        <f t="shared" si="13"/>
        <v>191.74015201248497</v>
      </c>
      <c r="O109" s="40">
        <f t="shared" si="14"/>
        <v>679.25984798751506</v>
      </c>
      <c r="P109" s="40">
        <f t="shared" si="15"/>
        <v>21588.681397377797</v>
      </c>
    </row>
    <row r="110" spans="8:16" ht="12.75" customHeight="1" x14ac:dyDescent="0.2">
      <c r="H110" s="52">
        <f t="shared" si="10"/>
        <v>7.75</v>
      </c>
      <c r="I110" s="37">
        <f t="shared" si="16"/>
        <v>93</v>
      </c>
      <c r="J110" s="38">
        <f t="shared" si="17"/>
        <v>45828</v>
      </c>
      <c r="K110" s="53">
        <f t="shared" si="11"/>
        <v>45858</v>
      </c>
      <c r="L110" s="39">
        <f t="shared" si="12"/>
        <v>871</v>
      </c>
      <c r="M110" s="40">
        <f t="shared" si="9"/>
        <v>21588.681397377797</v>
      </c>
      <c r="N110" s="40">
        <f t="shared" si="13"/>
        <v>185.89132274380654</v>
      </c>
      <c r="O110" s="40">
        <f t="shared" si="14"/>
        <v>685.10867725619346</v>
      </c>
      <c r="P110" s="40">
        <f t="shared" si="15"/>
        <v>20903.572720121603</v>
      </c>
    </row>
    <row r="111" spans="8:16" ht="12.75" customHeight="1" x14ac:dyDescent="0.2">
      <c r="H111" s="52">
        <f t="shared" si="10"/>
        <v>7.833333333333333</v>
      </c>
      <c r="I111" s="37">
        <f t="shared" si="16"/>
        <v>94</v>
      </c>
      <c r="J111" s="38">
        <f t="shared" si="17"/>
        <v>45858</v>
      </c>
      <c r="K111" s="53">
        <f t="shared" si="11"/>
        <v>45889</v>
      </c>
      <c r="L111" s="39">
        <f t="shared" si="12"/>
        <v>871</v>
      </c>
      <c r="M111" s="40">
        <f t="shared" si="9"/>
        <v>20903.572720121603</v>
      </c>
      <c r="N111" s="40">
        <f t="shared" si="13"/>
        <v>179.99213159386062</v>
      </c>
      <c r="O111" s="40">
        <f t="shared" si="14"/>
        <v>691.00786840613932</v>
      </c>
      <c r="P111" s="40">
        <f t="shared" si="15"/>
        <v>20212.564851715462</v>
      </c>
    </row>
    <row r="112" spans="8:16" ht="12.75" customHeight="1" x14ac:dyDescent="0.2">
      <c r="H112" s="52">
        <f t="shared" si="10"/>
        <v>7.916666666666667</v>
      </c>
      <c r="I112" s="37">
        <f t="shared" si="16"/>
        <v>95</v>
      </c>
      <c r="J112" s="38">
        <f t="shared" si="17"/>
        <v>45889</v>
      </c>
      <c r="K112" s="53">
        <f t="shared" si="11"/>
        <v>45920</v>
      </c>
      <c r="L112" s="39">
        <f t="shared" si="12"/>
        <v>871</v>
      </c>
      <c r="M112" s="40">
        <f t="shared" si="9"/>
        <v>20212.564851715462</v>
      </c>
      <c r="N112" s="40">
        <f t="shared" si="13"/>
        <v>174.0421449170459</v>
      </c>
      <c r="O112" s="40">
        <f t="shared" si="14"/>
        <v>696.9578550829541</v>
      </c>
      <c r="P112" s="40">
        <f t="shared" si="15"/>
        <v>19515.606996632509</v>
      </c>
    </row>
    <row r="113" spans="8:16" ht="12.75" customHeight="1" x14ac:dyDescent="0.2">
      <c r="H113" s="52">
        <f t="shared" si="10"/>
        <v>8</v>
      </c>
      <c r="I113" s="37">
        <f t="shared" si="16"/>
        <v>96</v>
      </c>
      <c r="J113" s="38">
        <f t="shared" si="17"/>
        <v>45920</v>
      </c>
      <c r="K113" s="53">
        <f t="shared" si="11"/>
        <v>45950</v>
      </c>
      <c r="L113" s="39">
        <f t="shared" si="12"/>
        <v>871</v>
      </c>
      <c r="M113" s="40">
        <f t="shared" si="9"/>
        <v>19515.606996632509</v>
      </c>
      <c r="N113" s="40">
        <f t="shared" si="13"/>
        <v>168.04092533381592</v>
      </c>
      <c r="O113" s="40">
        <f t="shared" si="14"/>
        <v>702.95907466618405</v>
      </c>
      <c r="P113" s="40">
        <f t="shared" si="15"/>
        <v>18812.647921966323</v>
      </c>
    </row>
    <row r="114" spans="8:16" ht="12.75" customHeight="1" x14ac:dyDescent="0.2">
      <c r="H114" s="52">
        <f t="shared" si="10"/>
        <v>8.0833333333333339</v>
      </c>
      <c r="I114" s="37">
        <f t="shared" si="16"/>
        <v>97</v>
      </c>
      <c r="J114" s="38">
        <f t="shared" si="17"/>
        <v>45950</v>
      </c>
      <c r="K114" s="53">
        <f t="shared" si="11"/>
        <v>45981</v>
      </c>
      <c r="L114" s="39">
        <f t="shared" si="12"/>
        <v>871</v>
      </c>
      <c r="M114" s="40">
        <f t="shared" si="9"/>
        <v>18812.647921966323</v>
      </c>
      <c r="N114" s="40">
        <f t="shared" si="13"/>
        <v>161.98803169852741</v>
      </c>
      <c r="O114" s="40">
        <f t="shared" si="14"/>
        <v>709.01196830147262</v>
      </c>
      <c r="P114" s="40">
        <f t="shared" si="15"/>
        <v>18103.635953664852</v>
      </c>
    </row>
    <row r="115" spans="8:16" ht="12.75" customHeight="1" x14ac:dyDescent="0.2">
      <c r="H115" s="52">
        <f t="shared" si="10"/>
        <v>8.1666666666666661</v>
      </c>
      <c r="I115" s="37">
        <f t="shared" si="16"/>
        <v>98</v>
      </c>
      <c r="J115" s="38">
        <f t="shared" si="17"/>
        <v>45981</v>
      </c>
      <c r="K115" s="53">
        <f t="shared" si="11"/>
        <v>46011</v>
      </c>
      <c r="L115" s="39">
        <f t="shared" si="12"/>
        <v>871</v>
      </c>
      <c r="M115" s="40">
        <f t="shared" si="9"/>
        <v>18103.635953664852</v>
      </c>
      <c r="N115" s="40">
        <f t="shared" si="13"/>
        <v>155.88301906701213</v>
      </c>
      <c r="O115" s="40">
        <f t="shared" si="14"/>
        <v>715.11698093298787</v>
      </c>
      <c r="P115" s="40">
        <f t="shared" si="15"/>
        <v>17388.518972731865</v>
      </c>
    </row>
    <row r="116" spans="8:16" ht="12.75" customHeight="1" x14ac:dyDescent="0.2">
      <c r="H116" s="52">
        <f t="shared" si="10"/>
        <v>8.25</v>
      </c>
      <c r="I116" s="37">
        <f t="shared" si="16"/>
        <v>99</v>
      </c>
      <c r="J116" s="38">
        <f t="shared" si="17"/>
        <v>46011</v>
      </c>
      <c r="K116" s="53">
        <f t="shared" si="11"/>
        <v>46042</v>
      </c>
      <c r="L116" s="39">
        <f t="shared" si="12"/>
        <v>871</v>
      </c>
      <c r="M116" s="40">
        <f t="shared" si="9"/>
        <v>17388.518972731865</v>
      </c>
      <c r="N116" s="40">
        <f t="shared" si="13"/>
        <v>149.72543866386917</v>
      </c>
      <c r="O116" s="40">
        <f t="shared" si="14"/>
        <v>721.27456133613077</v>
      </c>
      <c r="P116" s="40">
        <f t="shared" si="15"/>
        <v>16667.244411395735</v>
      </c>
    </row>
    <row r="117" spans="8:16" ht="12.75" customHeight="1" x14ac:dyDescent="0.2">
      <c r="H117" s="52">
        <f t="shared" si="10"/>
        <v>8.3333333333333339</v>
      </c>
      <c r="I117" s="37">
        <f t="shared" si="16"/>
        <v>100</v>
      </c>
      <c r="J117" s="38">
        <f t="shared" si="17"/>
        <v>46042</v>
      </c>
      <c r="K117" s="53">
        <f t="shared" si="11"/>
        <v>46073</v>
      </c>
      <c r="L117" s="39">
        <f t="shared" si="12"/>
        <v>871</v>
      </c>
      <c r="M117" s="40">
        <f t="shared" si="9"/>
        <v>16667.244411395735</v>
      </c>
      <c r="N117" s="40">
        <f t="shared" si="13"/>
        <v>143.51483784947587</v>
      </c>
      <c r="O117" s="40">
        <f t="shared" si="14"/>
        <v>727.48516215052416</v>
      </c>
      <c r="P117" s="40">
        <f t="shared" si="15"/>
        <v>15939.759249245211</v>
      </c>
    </row>
    <row r="118" spans="8:16" ht="12.75" customHeight="1" x14ac:dyDescent="0.2">
      <c r="H118" s="52">
        <f t="shared" si="10"/>
        <v>8.4166666666666661</v>
      </c>
      <c r="I118" s="37">
        <f t="shared" si="16"/>
        <v>101</v>
      </c>
      <c r="J118" s="38">
        <f t="shared" si="17"/>
        <v>46073</v>
      </c>
      <c r="K118" s="53">
        <f t="shared" si="11"/>
        <v>46101</v>
      </c>
      <c r="L118" s="39">
        <f t="shared" si="12"/>
        <v>871</v>
      </c>
      <c r="M118" s="40">
        <f t="shared" si="9"/>
        <v>15939.759249245211</v>
      </c>
      <c r="N118" s="40">
        <f t="shared" si="13"/>
        <v>137.25076008671454</v>
      </c>
      <c r="O118" s="40">
        <f t="shared" si="14"/>
        <v>733.74923991328546</v>
      </c>
      <c r="P118" s="40">
        <f t="shared" si="15"/>
        <v>15206.010009331925</v>
      </c>
    </row>
    <row r="119" spans="8:16" ht="12.75" customHeight="1" x14ac:dyDescent="0.2">
      <c r="H119" s="52">
        <f t="shared" si="10"/>
        <v>8.5</v>
      </c>
      <c r="I119" s="37">
        <f t="shared" si="16"/>
        <v>102</v>
      </c>
      <c r="J119" s="38">
        <f t="shared" si="17"/>
        <v>46101</v>
      </c>
      <c r="K119" s="53">
        <f t="shared" si="11"/>
        <v>46132</v>
      </c>
      <c r="L119" s="39">
        <f t="shared" si="12"/>
        <v>871</v>
      </c>
      <c r="M119" s="40">
        <f t="shared" si="9"/>
        <v>15206.010009331925</v>
      </c>
      <c r="N119" s="40">
        <f t="shared" si="13"/>
        <v>130.93274490741274</v>
      </c>
      <c r="O119" s="40">
        <f t="shared" si="14"/>
        <v>740.06725509258729</v>
      </c>
      <c r="P119" s="40">
        <f t="shared" si="15"/>
        <v>14465.942754239339</v>
      </c>
    </row>
    <row r="120" spans="8:16" ht="12.75" customHeight="1" x14ac:dyDescent="0.2">
      <c r="H120" s="52">
        <f t="shared" si="10"/>
        <v>8.5833333333333339</v>
      </c>
      <c r="I120" s="37">
        <f t="shared" si="16"/>
        <v>103</v>
      </c>
      <c r="J120" s="38">
        <f t="shared" si="17"/>
        <v>46132</v>
      </c>
      <c r="K120" s="53">
        <f t="shared" si="11"/>
        <v>46162</v>
      </c>
      <c r="L120" s="39">
        <f t="shared" si="12"/>
        <v>871</v>
      </c>
      <c r="M120" s="40">
        <f t="shared" si="9"/>
        <v>14465.942754239339</v>
      </c>
      <c r="N120" s="40">
        <f t="shared" si="13"/>
        <v>124.56032787849458</v>
      </c>
      <c r="O120" s="40">
        <f t="shared" si="14"/>
        <v>746.4396721215054</v>
      </c>
      <c r="P120" s="40">
        <f t="shared" si="15"/>
        <v>13719.503082117833</v>
      </c>
    </row>
    <row r="121" spans="8:16" ht="12.75" customHeight="1" x14ac:dyDescent="0.2">
      <c r="H121" s="52">
        <f t="shared" si="10"/>
        <v>8.6666666666666661</v>
      </c>
      <c r="I121" s="37">
        <f t="shared" si="16"/>
        <v>104</v>
      </c>
      <c r="J121" s="38">
        <f t="shared" si="17"/>
        <v>46162</v>
      </c>
      <c r="K121" s="53">
        <f t="shared" si="11"/>
        <v>46193</v>
      </c>
      <c r="L121" s="39">
        <f t="shared" si="12"/>
        <v>871</v>
      </c>
      <c r="M121" s="40">
        <f t="shared" si="9"/>
        <v>13719.503082117833</v>
      </c>
      <c r="N121" s="40">
        <f t="shared" si="13"/>
        <v>118.1330405678405</v>
      </c>
      <c r="O121" s="40">
        <f t="shared" si="14"/>
        <v>752.86695943215955</v>
      </c>
      <c r="P121" s="40">
        <f t="shared" si="15"/>
        <v>12966.636122685673</v>
      </c>
    </row>
    <row r="122" spans="8:16" ht="12.75" customHeight="1" x14ac:dyDescent="0.2">
      <c r="H122" s="52">
        <f t="shared" si="10"/>
        <v>8.75</v>
      </c>
      <c r="I122" s="37">
        <f t="shared" si="16"/>
        <v>105</v>
      </c>
      <c r="J122" s="38">
        <f t="shared" si="17"/>
        <v>46193</v>
      </c>
      <c r="K122" s="53">
        <f t="shared" si="11"/>
        <v>46223</v>
      </c>
      <c r="L122" s="39">
        <f t="shared" si="12"/>
        <v>871</v>
      </c>
      <c r="M122" s="40">
        <f t="shared" si="9"/>
        <v>12966.636122685673</v>
      </c>
      <c r="N122" s="40">
        <f t="shared" si="13"/>
        <v>111.65041050985323</v>
      </c>
      <c r="O122" s="40">
        <f t="shared" si="14"/>
        <v>759.34958949014674</v>
      </c>
      <c r="P122" s="40">
        <f t="shared" si="15"/>
        <v>12207.286533195527</v>
      </c>
    </row>
    <row r="123" spans="8:16" ht="12.75" customHeight="1" x14ac:dyDescent="0.2">
      <c r="H123" s="52">
        <f t="shared" si="10"/>
        <v>8.8333333333333339</v>
      </c>
      <c r="I123" s="37">
        <f t="shared" si="16"/>
        <v>106</v>
      </c>
      <c r="J123" s="38">
        <f t="shared" si="17"/>
        <v>46223</v>
      </c>
      <c r="K123" s="53">
        <f t="shared" si="11"/>
        <v>46254</v>
      </c>
      <c r="L123" s="39">
        <f t="shared" si="12"/>
        <v>871</v>
      </c>
      <c r="M123" s="40">
        <f t="shared" si="9"/>
        <v>12207.286533195527</v>
      </c>
      <c r="N123" s="40">
        <f t="shared" si="13"/>
        <v>105.11196117072708</v>
      </c>
      <c r="O123" s="40">
        <f t="shared" si="14"/>
        <v>765.88803882927289</v>
      </c>
      <c r="P123" s="40">
        <f t="shared" si="15"/>
        <v>11441.398494366254</v>
      </c>
    </row>
    <row r="124" spans="8:16" ht="12.75" customHeight="1" x14ac:dyDescent="0.2">
      <c r="H124" s="52">
        <f t="shared" si="10"/>
        <v>8.9166666666666661</v>
      </c>
      <c r="I124" s="37">
        <f t="shared" si="16"/>
        <v>107</v>
      </c>
      <c r="J124" s="38">
        <f t="shared" si="17"/>
        <v>46254</v>
      </c>
      <c r="K124" s="53">
        <f t="shared" si="11"/>
        <v>46285</v>
      </c>
      <c r="L124" s="39">
        <f t="shared" si="12"/>
        <v>871</v>
      </c>
      <c r="M124" s="40">
        <f t="shared" si="9"/>
        <v>11441.398494366254</v>
      </c>
      <c r="N124" s="40">
        <f t="shared" si="13"/>
        <v>98.517211913418294</v>
      </c>
      <c r="O124" s="40">
        <f t="shared" si="14"/>
        <v>772.48278808658165</v>
      </c>
      <c r="P124" s="40">
        <f t="shared" si="15"/>
        <v>10668.915706279673</v>
      </c>
    </row>
    <row r="125" spans="8:16" ht="12.75" customHeight="1" x14ac:dyDescent="0.2">
      <c r="H125" s="52">
        <f t="shared" si="10"/>
        <v>9</v>
      </c>
      <c r="I125" s="37">
        <f t="shared" si="16"/>
        <v>108</v>
      </c>
      <c r="J125" s="38">
        <f t="shared" si="17"/>
        <v>46285</v>
      </c>
      <c r="K125" s="53">
        <f t="shared" si="11"/>
        <v>46315</v>
      </c>
      <c r="L125" s="39">
        <f t="shared" si="12"/>
        <v>871</v>
      </c>
      <c r="M125" s="40">
        <f t="shared" si="9"/>
        <v>10668.915706279673</v>
      </c>
      <c r="N125" s="40">
        <f t="shared" si="13"/>
        <v>91.865677962313711</v>
      </c>
      <c r="O125" s="40">
        <f t="shared" si="14"/>
        <v>779.13432203768627</v>
      </c>
      <c r="P125" s="40">
        <f t="shared" si="15"/>
        <v>9889.7813842419873</v>
      </c>
    </row>
    <row r="126" spans="8:16" ht="12.75" customHeight="1" x14ac:dyDescent="0.2">
      <c r="H126" s="52">
        <f t="shared" si="10"/>
        <v>9.0833333333333339</v>
      </c>
      <c r="I126" s="37">
        <f t="shared" si="16"/>
        <v>109</v>
      </c>
      <c r="J126" s="38">
        <f t="shared" si="17"/>
        <v>46315</v>
      </c>
      <c r="K126" s="53">
        <f t="shared" si="11"/>
        <v>46346</v>
      </c>
      <c r="L126" s="39">
        <f t="shared" si="12"/>
        <v>871</v>
      </c>
      <c r="M126" s="40">
        <f t="shared" si="9"/>
        <v>9889.7813842419873</v>
      </c>
      <c r="N126" s="40">
        <f t="shared" si="13"/>
        <v>85.156870367595303</v>
      </c>
      <c r="O126" s="40">
        <f t="shared" si="14"/>
        <v>785.84312963240473</v>
      </c>
      <c r="P126" s="40">
        <f t="shared" si="15"/>
        <v>9103.9382546095821</v>
      </c>
    </row>
    <row r="127" spans="8:16" ht="12.75" customHeight="1" x14ac:dyDescent="0.2">
      <c r="H127" s="52">
        <f t="shared" si="10"/>
        <v>9.1666666666666661</v>
      </c>
      <c r="I127" s="37">
        <f t="shared" si="16"/>
        <v>110</v>
      </c>
      <c r="J127" s="38">
        <f t="shared" si="17"/>
        <v>46346</v>
      </c>
      <c r="K127" s="53">
        <f t="shared" si="11"/>
        <v>46376</v>
      </c>
      <c r="L127" s="39">
        <f t="shared" si="12"/>
        <v>871</v>
      </c>
      <c r="M127" s="40">
        <f t="shared" si="9"/>
        <v>9103.9382546095821</v>
      </c>
      <c r="N127" s="40">
        <f t="shared" si="13"/>
        <v>78.390295969297682</v>
      </c>
      <c r="O127" s="40">
        <f t="shared" si="14"/>
        <v>792.60970403070235</v>
      </c>
      <c r="P127" s="40">
        <f t="shared" si="15"/>
        <v>8311.328550578879</v>
      </c>
    </row>
    <row r="128" spans="8:16" ht="12.75" customHeight="1" x14ac:dyDescent="0.2">
      <c r="H128" s="52">
        <f t="shared" si="10"/>
        <v>9.25</v>
      </c>
      <c r="I128" s="37">
        <f t="shared" si="16"/>
        <v>111</v>
      </c>
      <c r="J128" s="38">
        <f t="shared" si="17"/>
        <v>46376</v>
      </c>
      <c r="K128" s="53">
        <f t="shared" si="11"/>
        <v>46407</v>
      </c>
      <c r="L128" s="39">
        <f t="shared" si="12"/>
        <v>871</v>
      </c>
      <c r="M128" s="40">
        <f t="shared" si="9"/>
        <v>8311.328550578879</v>
      </c>
      <c r="N128" s="40">
        <f t="shared" si="13"/>
        <v>71.565457361056403</v>
      </c>
      <c r="O128" s="40">
        <f t="shared" si="14"/>
        <v>799.43454263894364</v>
      </c>
      <c r="P128" s="40">
        <f t="shared" si="15"/>
        <v>7511.8940079399354</v>
      </c>
    </row>
    <row r="129" spans="8:16" ht="12.75" customHeight="1" x14ac:dyDescent="0.2">
      <c r="H129" s="52">
        <f t="shared" si="10"/>
        <v>9.3333333333333339</v>
      </c>
      <c r="I129" s="37">
        <f t="shared" si="16"/>
        <v>112</v>
      </c>
      <c r="J129" s="38">
        <f t="shared" si="17"/>
        <v>46407</v>
      </c>
      <c r="K129" s="53">
        <f t="shared" si="11"/>
        <v>46438</v>
      </c>
      <c r="L129" s="39">
        <f t="shared" si="12"/>
        <v>871</v>
      </c>
      <c r="M129" s="40">
        <f t="shared" si="9"/>
        <v>7511.8940079399354</v>
      </c>
      <c r="N129" s="40">
        <f t="shared" si="13"/>
        <v>64.681852853543802</v>
      </c>
      <c r="O129" s="40">
        <f t="shared" si="14"/>
        <v>806.31814714645623</v>
      </c>
      <c r="P129" s="40">
        <f t="shared" si="15"/>
        <v>6705.5758607934795</v>
      </c>
    </row>
    <row r="130" spans="8:16" ht="12.75" customHeight="1" x14ac:dyDescent="0.2">
      <c r="H130" s="52">
        <f t="shared" si="10"/>
        <v>9.4166666666666661</v>
      </c>
      <c r="I130" s="37">
        <f t="shared" si="16"/>
        <v>113</v>
      </c>
      <c r="J130" s="38">
        <f t="shared" si="17"/>
        <v>46438</v>
      </c>
      <c r="K130" s="53">
        <f t="shared" si="11"/>
        <v>46466</v>
      </c>
      <c r="L130" s="39">
        <f t="shared" si="12"/>
        <v>871</v>
      </c>
      <c r="M130" s="40">
        <f t="shared" si="9"/>
        <v>6705.5758607934795</v>
      </c>
      <c r="N130" s="40">
        <f t="shared" si="13"/>
        <v>57.738976437590232</v>
      </c>
      <c r="O130" s="40">
        <f t="shared" si="14"/>
        <v>813.26102356240972</v>
      </c>
      <c r="P130" s="40">
        <f t="shared" si="15"/>
        <v>5892.3148372310698</v>
      </c>
    </row>
    <row r="131" spans="8:16" ht="12.75" customHeight="1" x14ac:dyDescent="0.2">
      <c r="H131" s="52">
        <f t="shared" si="10"/>
        <v>9.5</v>
      </c>
      <c r="I131" s="37">
        <f t="shared" si="16"/>
        <v>114</v>
      </c>
      <c r="J131" s="38">
        <f t="shared" si="17"/>
        <v>46466</v>
      </c>
      <c r="K131" s="53">
        <f t="shared" si="11"/>
        <v>46497</v>
      </c>
      <c r="L131" s="39">
        <f t="shared" si="12"/>
        <v>871</v>
      </c>
      <c r="M131" s="40">
        <f t="shared" si="9"/>
        <v>5892.3148372310698</v>
      </c>
      <c r="N131" s="40">
        <f t="shared" si="13"/>
        <v>50.736317746987623</v>
      </c>
      <c r="O131" s="40">
        <f t="shared" si="14"/>
        <v>820.26368225301235</v>
      </c>
      <c r="P131" s="40">
        <f t="shared" si="15"/>
        <v>5072.0511549780576</v>
      </c>
    </row>
    <row r="132" spans="8:16" ht="12.75" customHeight="1" x14ac:dyDescent="0.2">
      <c r="H132" s="52">
        <f t="shared" si="10"/>
        <v>9.5833333333333339</v>
      </c>
      <c r="I132" s="37">
        <f t="shared" si="16"/>
        <v>115</v>
      </c>
      <c r="J132" s="38">
        <f t="shared" si="17"/>
        <v>46497</v>
      </c>
      <c r="K132" s="53">
        <f t="shared" si="11"/>
        <v>46527</v>
      </c>
      <c r="L132" s="39">
        <f t="shared" si="12"/>
        <v>871</v>
      </c>
      <c r="M132" s="40">
        <f t="shared" si="9"/>
        <v>5072.0511549780576</v>
      </c>
      <c r="N132" s="40">
        <f t="shared" si="13"/>
        <v>43.673362020972867</v>
      </c>
      <c r="O132" s="40">
        <f t="shared" si="14"/>
        <v>827.32663797902717</v>
      </c>
      <c r="P132" s="40">
        <f t="shared" si="15"/>
        <v>4244.7245169990301</v>
      </c>
    </row>
    <row r="133" spans="8:16" ht="12.75" customHeight="1" x14ac:dyDescent="0.2">
      <c r="H133" s="52">
        <f t="shared" si="10"/>
        <v>9.6666666666666661</v>
      </c>
      <c r="I133" s="37">
        <f t="shared" si="16"/>
        <v>116</v>
      </c>
      <c r="J133" s="38">
        <f t="shared" si="17"/>
        <v>46527</v>
      </c>
      <c r="K133" s="53">
        <f t="shared" si="11"/>
        <v>46558</v>
      </c>
      <c r="L133" s="39">
        <f t="shared" si="12"/>
        <v>871</v>
      </c>
      <c r="M133" s="40">
        <f t="shared" si="9"/>
        <v>4244.7245169990301</v>
      </c>
      <c r="N133" s="40">
        <f t="shared" si="13"/>
        <v>36.549590066388006</v>
      </c>
      <c r="O133" s="40">
        <f t="shared" si="14"/>
        <v>834.45040993361204</v>
      </c>
      <c r="P133" s="40">
        <f t="shared" si="15"/>
        <v>3410.2741070654183</v>
      </c>
    </row>
    <row r="134" spans="8:16" ht="12.75" customHeight="1" x14ac:dyDescent="0.2">
      <c r="H134" s="52">
        <f t="shared" si="10"/>
        <v>9.75</v>
      </c>
      <c r="I134" s="37">
        <f t="shared" si="16"/>
        <v>117</v>
      </c>
      <c r="J134" s="38">
        <f t="shared" si="17"/>
        <v>46558</v>
      </c>
      <c r="K134" s="53">
        <f t="shared" si="11"/>
        <v>46588</v>
      </c>
      <c r="L134" s="39">
        <f t="shared" si="12"/>
        <v>871</v>
      </c>
      <c r="M134" s="40">
        <f t="shared" si="9"/>
        <v>3410.2741070654183</v>
      </c>
      <c r="N134" s="40">
        <f t="shared" si="13"/>
        <v>29.364478219514787</v>
      </c>
      <c r="O134" s="40">
        <f t="shared" si="14"/>
        <v>841.63552178048519</v>
      </c>
      <c r="P134" s="40">
        <f t="shared" si="15"/>
        <v>2568.638585284933</v>
      </c>
    </row>
    <row r="135" spans="8:16" ht="12.75" customHeight="1" x14ac:dyDescent="0.2">
      <c r="H135" s="52">
        <f t="shared" si="10"/>
        <v>9.8333333333333339</v>
      </c>
      <c r="I135" s="37">
        <f t="shared" si="16"/>
        <v>118</v>
      </c>
      <c r="J135" s="38">
        <f t="shared" si="17"/>
        <v>46588</v>
      </c>
      <c r="K135" s="53">
        <f t="shared" si="11"/>
        <v>46619</v>
      </c>
      <c r="L135" s="39">
        <f t="shared" si="12"/>
        <v>871</v>
      </c>
      <c r="M135" s="40">
        <f t="shared" si="9"/>
        <v>2568.638585284933</v>
      </c>
      <c r="N135" s="40">
        <f t="shared" si="13"/>
        <v>22.117498307580412</v>
      </c>
      <c r="O135" s="40">
        <f t="shared" si="14"/>
        <v>848.88250169241962</v>
      </c>
      <c r="P135" s="40">
        <f t="shared" si="15"/>
        <v>1719.7560835925133</v>
      </c>
    </row>
    <row r="136" spans="8:16" ht="12.75" customHeight="1" x14ac:dyDescent="0.2">
      <c r="H136" s="52">
        <f t="shared" si="10"/>
        <v>9.9166666666666661</v>
      </c>
      <c r="I136" s="37">
        <f t="shared" si="16"/>
        <v>119</v>
      </c>
      <c r="J136" s="38">
        <f t="shared" si="17"/>
        <v>46619</v>
      </c>
      <c r="K136" s="53">
        <f t="shared" si="11"/>
        <v>46650</v>
      </c>
      <c r="L136" s="39">
        <f t="shared" si="12"/>
        <v>871</v>
      </c>
      <c r="M136" s="40">
        <f t="shared" si="9"/>
        <v>1719.7560835925133</v>
      </c>
      <c r="N136" s="40">
        <f t="shared" si="13"/>
        <v>14.808117609931958</v>
      </c>
      <c r="O136" s="40">
        <f t="shared" si="14"/>
        <v>856.19188239006803</v>
      </c>
      <c r="P136" s="40">
        <f t="shared" si="15"/>
        <v>863.56420120244525</v>
      </c>
    </row>
    <row r="137" spans="8:16" ht="12.75" customHeight="1" x14ac:dyDescent="0.2">
      <c r="H137" s="52">
        <f t="shared" si="10"/>
        <v>10</v>
      </c>
      <c r="I137" s="37">
        <f t="shared" si="16"/>
        <v>120</v>
      </c>
      <c r="J137" s="38">
        <f t="shared" si="17"/>
        <v>46650</v>
      </c>
      <c r="K137" s="53">
        <f t="shared" si="11"/>
        <v>0</v>
      </c>
      <c r="L137" s="39">
        <f t="shared" si="12"/>
        <v>871</v>
      </c>
      <c r="M137" s="40">
        <f t="shared" si="9"/>
        <v>863.56420120244525</v>
      </c>
      <c r="N137" s="40">
        <f t="shared" si="13"/>
        <v>7.4357988188764237</v>
      </c>
      <c r="O137" s="40">
        <f t="shared" si="14"/>
        <v>863.56420118112362</v>
      </c>
      <c r="P137" s="40">
        <f t="shared" si="15"/>
        <v>2.1321625354175922E-8</v>
      </c>
    </row>
    <row r="138" spans="8:16" ht="12.75" customHeight="1" x14ac:dyDescent="0.2">
      <c r="H138" s="52" t="e">
        <f t="shared" si="10"/>
        <v>#VALUE!</v>
      </c>
      <c r="I138" s="37" t="str">
        <f t="shared" si="16"/>
        <v/>
      </c>
      <c r="J138" s="38" t="str">
        <f t="shared" si="17"/>
        <v/>
      </c>
      <c r="K138" s="53">
        <f t="shared" si="11"/>
        <v>0</v>
      </c>
      <c r="L138" s="39" t="str">
        <f t="shared" si="12"/>
        <v/>
      </c>
      <c r="M138" s="40" t="str">
        <f t="shared" si="9"/>
        <v/>
      </c>
      <c r="N138" s="40" t="str">
        <f t="shared" si="13"/>
        <v/>
      </c>
      <c r="O138" s="40" t="str">
        <f t="shared" si="14"/>
        <v/>
      </c>
      <c r="P138" s="40" t="str">
        <f t="shared" si="15"/>
        <v/>
      </c>
    </row>
    <row r="139" spans="8:16" ht="12.75" customHeight="1" x14ac:dyDescent="0.2">
      <c r="H139" s="52" t="e">
        <f t="shared" si="10"/>
        <v>#VALUE!</v>
      </c>
      <c r="I139" s="37" t="str">
        <f t="shared" si="16"/>
        <v/>
      </c>
      <c r="J139" s="38" t="str">
        <f t="shared" si="17"/>
        <v/>
      </c>
      <c r="K139" s="53">
        <f t="shared" si="11"/>
        <v>0</v>
      </c>
      <c r="L139" s="39" t="str">
        <f t="shared" si="12"/>
        <v/>
      </c>
      <c r="M139" s="40" t="str">
        <f t="shared" si="9"/>
        <v/>
      </c>
      <c r="N139" s="40" t="str">
        <f t="shared" si="13"/>
        <v/>
      </c>
      <c r="O139" s="40" t="str">
        <f t="shared" si="14"/>
        <v/>
      </c>
      <c r="P139" s="40" t="str">
        <f t="shared" si="15"/>
        <v/>
      </c>
    </row>
    <row r="140" spans="8:16" ht="12.75" customHeight="1" x14ac:dyDescent="0.2">
      <c r="H140" s="52" t="e">
        <f t="shared" si="10"/>
        <v>#VALUE!</v>
      </c>
      <c r="I140" s="37" t="str">
        <f t="shared" si="16"/>
        <v/>
      </c>
      <c r="J140" s="38" t="str">
        <f t="shared" si="17"/>
        <v/>
      </c>
      <c r="K140" s="53">
        <f t="shared" si="11"/>
        <v>0</v>
      </c>
      <c r="L140" s="39" t="str">
        <f t="shared" si="12"/>
        <v/>
      </c>
      <c r="M140" s="40" t="str">
        <f t="shared" si="9"/>
        <v/>
      </c>
      <c r="N140" s="40" t="str">
        <f t="shared" si="13"/>
        <v/>
      </c>
      <c r="O140" s="40" t="str">
        <f t="shared" si="14"/>
        <v/>
      </c>
      <c r="P140" s="40" t="str">
        <f t="shared" si="15"/>
        <v/>
      </c>
    </row>
    <row r="141" spans="8:16" ht="12.75" customHeight="1" x14ac:dyDescent="0.2">
      <c r="H141" s="52" t="e">
        <f t="shared" si="10"/>
        <v>#VALUE!</v>
      </c>
      <c r="I141" s="37" t="str">
        <f t="shared" si="16"/>
        <v/>
      </c>
      <c r="J141" s="38" t="str">
        <f t="shared" si="17"/>
        <v/>
      </c>
      <c r="K141" s="53">
        <f t="shared" si="11"/>
        <v>0</v>
      </c>
      <c r="L141" s="39" t="str">
        <f t="shared" si="12"/>
        <v/>
      </c>
      <c r="M141" s="40" t="str">
        <f t="shared" si="9"/>
        <v/>
      </c>
      <c r="N141" s="40" t="str">
        <f t="shared" si="13"/>
        <v/>
      </c>
      <c r="O141" s="40" t="str">
        <f t="shared" si="14"/>
        <v/>
      </c>
      <c r="P141" s="40" t="str">
        <f t="shared" si="15"/>
        <v/>
      </c>
    </row>
    <row r="142" spans="8:16" ht="12.75" customHeight="1" x14ac:dyDescent="0.2">
      <c r="H142" s="52" t="e">
        <f t="shared" si="10"/>
        <v>#VALUE!</v>
      </c>
      <c r="I142" s="37" t="str">
        <f t="shared" si="16"/>
        <v/>
      </c>
      <c r="J142" s="38" t="str">
        <f t="shared" si="17"/>
        <v/>
      </c>
      <c r="K142" s="53">
        <f t="shared" si="11"/>
        <v>0</v>
      </c>
      <c r="L142" s="39" t="str">
        <f t="shared" si="12"/>
        <v/>
      </c>
      <c r="M142" s="40" t="str">
        <f t="shared" ref="M142:M205" si="18">IF(I142&lt;&gt;"",P141,"")</f>
        <v/>
      </c>
      <c r="N142" s="40" t="str">
        <f t="shared" si="13"/>
        <v/>
      </c>
      <c r="O142" s="40" t="str">
        <f t="shared" si="14"/>
        <v/>
      </c>
      <c r="P142" s="40" t="str">
        <f t="shared" si="15"/>
        <v/>
      </c>
    </row>
    <row r="143" spans="8:16" ht="12.75" customHeight="1" x14ac:dyDescent="0.2">
      <c r="H143" s="52" t="e">
        <f t="shared" si="10"/>
        <v>#VALUE!</v>
      </c>
      <c r="I143" s="37" t="str">
        <f t="shared" si="16"/>
        <v/>
      </c>
      <c r="J143" s="38" t="str">
        <f t="shared" si="17"/>
        <v/>
      </c>
      <c r="K143" s="53">
        <f t="shared" si="11"/>
        <v>0</v>
      </c>
      <c r="L143" s="39" t="str">
        <f t="shared" si="12"/>
        <v/>
      </c>
      <c r="M143" s="40" t="str">
        <f t="shared" si="18"/>
        <v/>
      </c>
      <c r="N143" s="40" t="str">
        <f t="shared" si="13"/>
        <v/>
      </c>
      <c r="O143" s="40" t="str">
        <f t="shared" si="14"/>
        <v/>
      </c>
      <c r="P143" s="40" t="str">
        <f t="shared" si="15"/>
        <v/>
      </c>
    </row>
    <row r="144" spans="8:16" ht="12.75" customHeight="1" x14ac:dyDescent="0.2">
      <c r="H144" s="52" t="e">
        <f t="shared" si="10"/>
        <v>#VALUE!</v>
      </c>
      <c r="I144" s="37" t="str">
        <f t="shared" si="16"/>
        <v/>
      </c>
      <c r="J144" s="38" t="str">
        <f t="shared" si="17"/>
        <v/>
      </c>
      <c r="K144" s="53">
        <f t="shared" si="11"/>
        <v>0</v>
      </c>
      <c r="L144" s="39" t="str">
        <f t="shared" si="12"/>
        <v/>
      </c>
      <c r="M144" s="40" t="str">
        <f t="shared" si="18"/>
        <v/>
      </c>
      <c r="N144" s="40" t="str">
        <f t="shared" si="13"/>
        <v/>
      </c>
      <c r="O144" s="40" t="str">
        <f t="shared" si="14"/>
        <v/>
      </c>
      <c r="P144" s="40" t="str">
        <f t="shared" si="15"/>
        <v/>
      </c>
    </row>
    <row r="145" spans="8:16" ht="12.75" customHeight="1" x14ac:dyDescent="0.2">
      <c r="H145" s="52" t="e">
        <f t="shared" si="10"/>
        <v>#VALUE!</v>
      </c>
      <c r="I145" s="37" t="str">
        <f t="shared" si="16"/>
        <v/>
      </c>
      <c r="J145" s="38" t="str">
        <f t="shared" si="17"/>
        <v/>
      </c>
      <c r="K145" s="53">
        <f t="shared" si="11"/>
        <v>0</v>
      </c>
      <c r="L145" s="39" t="str">
        <f t="shared" si="12"/>
        <v/>
      </c>
      <c r="M145" s="40" t="str">
        <f t="shared" si="18"/>
        <v/>
      </c>
      <c r="N145" s="40" t="str">
        <f t="shared" si="13"/>
        <v/>
      </c>
      <c r="O145" s="40" t="str">
        <f t="shared" si="14"/>
        <v/>
      </c>
      <c r="P145" s="40" t="str">
        <f t="shared" si="15"/>
        <v/>
      </c>
    </row>
    <row r="146" spans="8:16" ht="12.75" customHeight="1" x14ac:dyDescent="0.2">
      <c r="H146" s="52" t="e">
        <f t="shared" ref="H146:H209" si="19">I146/12</f>
        <v>#VALUE!</v>
      </c>
      <c r="I146" s="37" t="str">
        <f t="shared" si="16"/>
        <v/>
      </c>
      <c r="J146" s="38" t="str">
        <f t="shared" si="17"/>
        <v/>
      </c>
      <c r="K146" s="53">
        <f t="shared" si="11"/>
        <v>0</v>
      </c>
      <c r="L146" s="39" t="str">
        <f t="shared" si="12"/>
        <v/>
      </c>
      <c r="M146" s="40" t="str">
        <f t="shared" si="18"/>
        <v/>
      </c>
      <c r="N146" s="40" t="str">
        <f t="shared" si="13"/>
        <v/>
      </c>
      <c r="O146" s="40" t="str">
        <f t="shared" si="14"/>
        <v/>
      </c>
      <c r="P146" s="40" t="str">
        <f t="shared" si="15"/>
        <v/>
      </c>
    </row>
    <row r="147" spans="8:16" ht="12.75" customHeight="1" x14ac:dyDescent="0.2">
      <c r="H147" s="52" t="e">
        <f t="shared" si="19"/>
        <v>#VALUE!</v>
      </c>
      <c r="I147" s="37" t="str">
        <f t="shared" si="16"/>
        <v/>
      </c>
      <c r="J147" s="38" t="str">
        <f t="shared" si="17"/>
        <v/>
      </c>
      <c r="K147" s="53">
        <f t="shared" ref="K147:K210" si="20">IF(J148="",0,J148)</f>
        <v>0</v>
      </c>
      <c r="L147" s="39" t="str">
        <f t="shared" ref="L147:L210" si="21">IF(J147="","",$L$14)</f>
        <v/>
      </c>
      <c r="M147" s="40" t="str">
        <f t="shared" si="18"/>
        <v/>
      </c>
      <c r="N147" s="40" t="str">
        <f t="shared" ref="N147:N210" si="22">IF(I147&lt;&gt;"",$N$14*M147,"")</f>
        <v/>
      </c>
      <c r="O147" s="40" t="str">
        <f t="shared" ref="O147:O210" si="23">IF(I147&lt;&gt;"",L147-N147,"")</f>
        <v/>
      </c>
      <c r="P147" s="40" t="str">
        <f t="shared" ref="P147:P210" si="24">IF(I147&lt;&gt;"",M147-O147,"")</f>
        <v/>
      </c>
    </row>
    <row r="148" spans="8:16" ht="12.75" customHeight="1" x14ac:dyDescent="0.2">
      <c r="H148" s="52" t="e">
        <f t="shared" si="19"/>
        <v>#VALUE!</v>
      </c>
      <c r="I148" s="37" t="str">
        <f t="shared" ref="I148:I211" si="25">IF(I147&gt;=$I$14,"",I147+1)</f>
        <v/>
      </c>
      <c r="J148" s="38" t="str">
        <f t="shared" ref="J148:J211" si="26">IF(I148="","",EDATE($J$18,I147))</f>
        <v/>
      </c>
      <c r="K148" s="53">
        <f t="shared" si="20"/>
        <v>0</v>
      </c>
      <c r="L148" s="39" t="str">
        <f t="shared" si="21"/>
        <v/>
      </c>
      <c r="M148" s="40" t="str">
        <f t="shared" si="18"/>
        <v/>
      </c>
      <c r="N148" s="40" t="str">
        <f t="shared" si="22"/>
        <v/>
      </c>
      <c r="O148" s="40" t="str">
        <f t="shared" si="23"/>
        <v/>
      </c>
      <c r="P148" s="40" t="str">
        <f t="shared" si="24"/>
        <v/>
      </c>
    </row>
    <row r="149" spans="8:16" ht="12.75" customHeight="1" x14ac:dyDescent="0.2">
      <c r="H149" s="52" t="e">
        <f t="shared" si="19"/>
        <v>#VALUE!</v>
      </c>
      <c r="I149" s="37" t="str">
        <f t="shared" si="25"/>
        <v/>
      </c>
      <c r="J149" s="38" t="str">
        <f t="shared" si="26"/>
        <v/>
      </c>
      <c r="K149" s="53">
        <f t="shared" si="20"/>
        <v>0</v>
      </c>
      <c r="L149" s="39" t="str">
        <f t="shared" si="21"/>
        <v/>
      </c>
      <c r="M149" s="40" t="str">
        <f t="shared" si="18"/>
        <v/>
      </c>
      <c r="N149" s="40" t="str">
        <f t="shared" si="22"/>
        <v/>
      </c>
      <c r="O149" s="40" t="str">
        <f t="shared" si="23"/>
        <v/>
      </c>
      <c r="P149" s="40" t="str">
        <f t="shared" si="24"/>
        <v/>
      </c>
    </row>
    <row r="150" spans="8:16" ht="12.75" customHeight="1" x14ac:dyDescent="0.2">
      <c r="H150" s="52" t="e">
        <f t="shared" si="19"/>
        <v>#VALUE!</v>
      </c>
      <c r="I150" s="37" t="str">
        <f t="shared" si="25"/>
        <v/>
      </c>
      <c r="J150" s="38" t="str">
        <f t="shared" si="26"/>
        <v/>
      </c>
      <c r="K150" s="53">
        <f t="shared" si="20"/>
        <v>0</v>
      </c>
      <c r="L150" s="39" t="str">
        <f t="shared" si="21"/>
        <v/>
      </c>
      <c r="M150" s="40" t="str">
        <f t="shared" si="18"/>
        <v/>
      </c>
      <c r="N150" s="40" t="str">
        <f t="shared" si="22"/>
        <v/>
      </c>
      <c r="O150" s="40" t="str">
        <f t="shared" si="23"/>
        <v/>
      </c>
      <c r="P150" s="40" t="str">
        <f t="shared" si="24"/>
        <v/>
      </c>
    </row>
    <row r="151" spans="8:16" ht="12.75" customHeight="1" x14ac:dyDescent="0.2">
      <c r="H151" s="52" t="e">
        <f t="shared" si="19"/>
        <v>#VALUE!</v>
      </c>
      <c r="I151" s="37" t="str">
        <f t="shared" si="25"/>
        <v/>
      </c>
      <c r="J151" s="38" t="str">
        <f t="shared" si="26"/>
        <v/>
      </c>
      <c r="K151" s="53">
        <f t="shared" si="20"/>
        <v>0</v>
      </c>
      <c r="L151" s="39" t="str">
        <f t="shared" si="21"/>
        <v/>
      </c>
      <c r="M151" s="40" t="str">
        <f t="shared" si="18"/>
        <v/>
      </c>
      <c r="N151" s="40" t="str">
        <f t="shared" si="22"/>
        <v/>
      </c>
      <c r="O151" s="40" t="str">
        <f t="shared" si="23"/>
        <v/>
      </c>
      <c r="P151" s="40" t="str">
        <f t="shared" si="24"/>
        <v/>
      </c>
    </row>
    <row r="152" spans="8:16" ht="12.75" customHeight="1" x14ac:dyDescent="0.2">
      <c r="H152" s="52" t="e">
        <f t="shared" si="19"/>
        <v>#VALUE!</v>
      </c>
      <c r="I152" s="37" t="str">
        <f t="shared" si="25"/>
        <v/>
      </c>
      <c r="J152" s="38" t="str">
        <f t="shared" si="26"/>
        <v/>
      </c>
      <c r="K152" s="53">
        <f t="shared" si="20"/>
        <v>0</v>
      </c>
      <c r="L152" s="39" t="str">
        <f t="shared" si="21"/>
        <v/>
      </c>
      <c r="M152" s="40" t="str">
        <f t="shared" si="18"/>
        <v/>
      </c>
      <c r="N152" s="40" t="str">
        <f t="shared" si="22"/>
        <v/>
      </c>
      <c r="O152" s="40" t="str">
        <f t="shared" si="23"/>
        <v/>
      </c>
      <c r="P152" s="40" t="str">
        <f t="shared" si="24"/>
        <v/>
      </c>
    </row>
    <row r="153" spans="8:16" ht="12.75" customHeight="1" x14ac:dyDescent="0.2">
      <c r="H153" s="52" t="e">
        <f t="shared" si="19"/>
        <v>#VALUE!</v>
      </c>
      <c r="I153" s="37" t="str">
        <f t="shared" si="25"/>
        <v/>
      </c>
      <c r="J153" s="38" t="str">
        <f t="shared" si="26"/>
        <v/>
      </c>
      <c r="K153" s="53">
        <f t="shared" si="20"/>
        <v>0</v>
      </c>
      <c r="L153" s="39" t="str">
        <f t="shared" si="21"/>
        <v/>
      </c>
      <c r="M153" s="40" t="str">
        <f t="shared" si="18"/>
        <v/>
      </c>
      <c r="N153" s="40" t="str">
        <f t="shared" si="22"/>
        <v/>
      </c>
      <c r="O153" s="40" t="str">
        <f t="shared" si="23"/>
        <v/>
      </c>
      <c r="P153" s="40" t="str">
        <f t="shared" si="24"/>
        <v/>
      </c>
    </row>
    <row r="154" spans="8:16" ht="12.75" customHeight="1" x14ac:dyDescent="0.2">
      <c r="H154" s="52" t="e">
        <f t="shared" si="19"/>
        <v>#VALUE!</v>
      </c>
      <c r="I154" s="37" t="str">
        <f t="shared" si="25"/>
        <v/>
      </c>
      <c r="J154" s="38" t="str">
        <f t="shared" si="26"/>
        <v/>
      </c>
      <c r="K154" s="53">
        <f t="shared" si="20"/>
        <v>0</v>
      </c>
      <c r="L154" s="39" t="str">
        <f t="shared" si="21"/>
        <v/>
      </c>
      <c r="M154" s="40" t="str">
        <f t="shared" si="18"/>
        <v/>
      </c>
      <c r="N154" s="40" t="str">
        <f t="shared" si="22"/>
        <v/>
      </c>
      <c r="O154" s="40" t="str">
        <f t="shared" si="23"/>
        <v/>
      </c>
      <c r="P154" s="40" t="str">
        <f t="shared" si="24"/>
        <v/>
      </c>
    </row>
    <row r="155" spans="8:16" ht="12.75" customHeight="1" x14ac:dyDescent="0.2">
      <c r="H155" s="52" t="e">
        <f t="shared" si="19"/>
        <v>#VALUE!</v>
      </c>
      <c r="I155" s="37" t="str">
        <f t="shared" si="25"/>
        <v/>
      </c>
      <c r="J155" s="38" t="str">
        <f t="shared" si="26"/>
        <v/>
      </c>
      <c r="K155" s="53">
        <f t="shared" si="20"/>
        <v>0</v>
      </c>
      <c r="L155" s="39" t="str">
        <f t="shared" si="21"/>
        <v/>
      </c>
      <c r="M155" s="40" t="str">
        <f t="shared" si="18"/>
        <v/>
      </c>
      <c r="N155" s="40" t="str">
        <f t="shared" si="22"/>
        <v/>
      </c>
      <c r="O155" s="40" t="str">
        <f t="shared" si="23"/>
        <v/>
      </c>
      <c r="P155" s="40" t="str">
        <f t="shared" si="24"/>
        <v/>
      </c>
    </row>
    <row r="156" spans="8:16" ht="12.75" customHeight="1" x14ac:dyDescent="0.2">
      <c r="H156" s="52" t="e">
        <f t="shared" si="19"/>
        <v>#VALUE!</v>
      </c>
      <c r="I156" s="37" t="str">
        <f t="shared" si="25"/>
        <v/>
      </c>
      <c r="J156" s="38" t="str">
        <f t="shared" si="26"/>
        <v/>
      </c>
      <c r="K156" s="53">
        <f t="shared" si="20"/>
        <v>0</v>
      </c>
      <c r="L156" s="39" t="str">
        <f t="shared" si="21"/>
        <v/>
      </c>
      <c r="M156" s="40" t="str">
        <f t="shared" si="18"/>
        <v/>
      </c>
      <c r="N156" s="40" t="str">
        <f t="shared" si="22"/>
        <v/>
      </c>
      <c r="O156" s="40" t="str">
        <f t="shared" si="23"/>
        <v/>
      </c>
      <c r="P156" s="40" t="str">
        <f t="shared" si="24"/>
        <v/>
      </c>
    </row>
    <row r="157" spans="8:16" ht="12.75" customHeight="1" x14ac:dyDescent="0.2">
      <c r="H157" s="52" t="e">
        <f t="shared" si="19"/>
        <v>#VALUE!</v>
      </c>
      <c r="I157" s="37" t="str">
        <f t="shared" si="25"/>
        <v/>
      </c>
      <c r="J157" s="38" t="str">
        <f t="shared" si="26"/>
        <v/>
      </c>
      <c r="K157" s="53">
        <f t="shared" si="20"/>
        <v>0</v>
      </c>
      <c r="L157" s="39" t="str">
        <f t="shared" si="21"/>
        <v/>
      </c>
      <c r="M157" s="40" t="str">
        <f t="shared" si="18"/>
        <v/>
      </c>
      <c r="N157" s="40" t="str">
        <f t="shared" si="22"/>
        <v/>
      </c>
      <c r="O157" s="40" t="str">
        <f t="shared" si="23"/>
        <v/>
      </c>
      <c r="P157" s="40" t="str">
        <f t="shared" si="24"/>
        <v/>
      </c>
    </row>
    <row r="158" spans="8:16" ht="12.75" customHeight="1" x14ac:dyDescent="0.2">
      <c r="H158" s="52" t="e">
        <f t="shared" si="19"/>
        <v>#VALUE!</v>
      </c>
      <c r="I158" s="37" t="str">
        <f t="shared" si="25"/>
        <v/>
      </c>
      <c r="J158" s="38" t="str">
        <f t="shared" si="26"/>
        <v/>
      </c>
      <c r="K158" s="53">
        <f t="shared" si="20"/>
        <v>0</v>
      </c>
      <c r="L158" s="39" t="str">
        <f t="shared" si="21"/>
        <v/>
      </c>
      <c r="M158" s="40" t="str">
        <f t="shared" si="18"/>
        <v/>
      </c>
      <c r="N158" s="40" t="str">
        <f t="shared" si="22"/>
        <v/>
      </c>
      <c r="O158" s="40" t="str">
        <f t="shared" si="23"/>
        <v/>
      </c>
      <c r="P158" s="40" t="str">
        <f t="shared" si="24"/>
        <v/>
      </c>
    </row>
    <row r="159" spans="8:16" ht="12.75" customHeight="1" x14ac:dyDescent="0.2">
      <c r="H159" s="52" t="e">
        <f t="shared" si="19"/>
        <v>#VALUE!</v>
      </c>
      <c r="I159" s="37" t="str">
        <f t="shared" si="25"/>
        <v/>
      </c>
      <c r="J159" s="38" t="str">
        <f t="shared" si="26"/>
        <v/>
      </c>
      <c r="K159" s="53">
        <f t="shared" si="20"/>
        <v>0</v>
      </c>
      <c r="L159" s="39" t="str">
        <f t="shared" si="21"/>
        <v/>
      </c>
      <c r="M159" s="40" t="str">
        <f t="shared" si="18"/>
        <v/>
      </c>
      <c r="N159" s="40" t="str">
        <f t="shared" si="22"/>
        <v/>
      </c>
      <c r="O159" s="40" t="str">
        <f t="shared" si="23"/>
        <v/>
      </c>
      <c r="P159" s="40" t="str">
        <f t="shared" si="24"/>
        <v/>
      </c>
    </row>
    <row r="160" spans="8:16" ht="12.75" customHeight="1" x14ac:dyDescent="0.2">
      <c r="H160" s="52" t="e">
        <f t="shared" si="19"/>
        <v>#VALUE!</v>
      </c>
      <c r="I160" s="37" t="str">
        <f t="shared" si="25"/>
        <v/>
      </c>
      <c r="J160" s="38" t="str">
        <f t="shared" si="26"/>
        <v/>
      </c>
      <c r="K160" s="53">
        <f t="shared" si="20"/>
        <v>0</v>
      </c>
      <c r="L160" s="39" t="str">
        <f t="shared" si="21"/>
        <v/>
      </c>
      <c r="M160" s="40" t="str">
        <f t="shared" si="18"/>
        <v/>
      </c>
      <c r="N160" s="40" t="str">
        <f t="shared" si="22"/>
        <v/>
      </c>
      <c r="O160" s="40" t="str">
        <f t="shared" si="23"/>
        <v/>
      </c>
      <c r="P160" s="40" t="str">
        <f t="shared" si="24"/>
        <v/>
      </c>
    </row>
    <row r="161" spans="8:16" ht="12.75" customHeight="1" x14ac:dyDescent="0.2">
      <c r="H161" s="52" t="e">
        <f t="shared" si="19"/>
        <v>#VALUE!</v>
      </c>
      <c r="I161" s="37" t="str">
        <f t="shared" si="25"/>
        <v/>
      </c>
      <c r="J161" s="38" t="str">
        <f t="shared" si="26"/>
        <v/>
      </c>
      <c r="K161" s="53">
        <f t="shared" si="20"/>
        <v>0</v>
      </c>
      <c r="L161" s="39" t="str">
        <f t="shared" si="21"/>
        <v/>
      </c>
      <c r="M161" s="40" t="str">
        <f t="shared" si="18"/>
        <v/>
      </c>
      <c r="N161" s="40" t="str">
        <f t="shared" si="22"/>
        <v/>
      </c>
      <c r="O161" s="40" t="str">
        <f t="shared" si="23"/>
        <v/>
      </c>
      <c r="P161" s="40" t="str">
        <f t="shared" si="24"/>
        <v/>
      </c>
    </row>
    <row r="162" spans="8:16" ht="12.75" customHeight="1" x14ac:dyDescent="0.2">
      <c r="H162" s="52" t="e">
        <f t="shared" si="19"/>
        <v>#VALUE!</v>
      </c>
      <c r="I162" s="37" t="str">
        <f t="shared" si="25"/>
        <v/>
      </c>
      <c r="J162" s="38" t="str">
        <f t="shared" si="26"/>
        <v/>
      </c>
      <c r="K162" s="53">
        <f t="shared" si="20"/>
        <v>0</v>
      </c>
      <c r="L162" s="39" t="str">
        <f t="shared" si="21"/>
        <v/>
      </c>
      <c r="M162" s="40" t="str">
        <f t="shared" si="18"/>
        <v/>
      </c>
      <c r="N162" s="40" t="str">
        <f t="shared" si="22"/>
        <v/>
      </c>
      <c r="O162" s="40" t="str">
        <f t="shared" si="23"/>
        <v/>
      </c>
      <c r="P162" s="40" t="str">
        <f t="shared" si="24"/>
        <v/>
      </c>
    </row>
    <row r="163" spans="8:16" ht="12.75" customHeight="1" x14ac:dyDescent="0.2">
      <c r="H163" s="52" t="e">
        <f t="shared" si="19"/>
        <v>#VALUE!</v>
      </c>
      <c r="I163" s="37" t="str">
        <f t="shared" si="25"/>
        <v/>
      </c>
      <c r="J163" s="38" t="str">
        <f t="shared" si="26"/>
        <v/>
      </c>
      <c r="K163" s="53">
        <f t="shared" si="20"/>
        <v>0</v>
      </c>
      <c r="L163" s="39" t="str">
        <f t="shared" si="21"/>
        <v/>
      </c>
      <c r="M163" s="40" t="str">
        <f t="shared" si="18"/>
        <v/>
      </c>
      <c r="N163" s="40" t="str">
        <f t="shared" si="22"/>
        <v/>
      </c>
      <c r="O163" s="40" t="str">
        <f t="shared" si="23"/>
        <v/>
      </c>
      <c r="P163" s="40" t="str">
        <f t="shared" si="24"/>
        <v/>
      </c>
    </row>
    <row r="164" spans="8:16" ht="12.75" customHeight="1" x14ac:dyDescent="0.2">
      <c r="H164" s="52" t="e">
        <f t="shared" si="19"/>
        <v>#VALUE!</v>
      </c>
      <c r="I164" s="37" t="str">
        <f t="shared" si="25"/>
        <v/>
      </c>
      <c r="J164" s="38" t="str">
        <f t="shared" si="26"/>
        <v/>
      </c>
      <c r="K164" s="53">
        <f t="shared" si="20"/>
        <v>0</v>
      </c>
      <c r="L164" s="39" t="str">
        <f t="shared" si="21"/>
        <v/>
      </c>
      <c r="M164" s="40" t="str">
        <f t="shared" si="18"/>
        <v/>
      </c>
      <c r="N164" s="40" t="str">
        <f t="shared" si="22"/>
        <v/>
      </c>
      <c r="O164" s="40" t="str">
        <f t="shared" si="23"/>
        <v/>
      </c>
      <c r="P164" s="40" t="str">
        <f t="shared" si="24"/>
        <v/>
      </c>
    </row>
    <row r="165" spans="8:16" ht="12.75" customHeight="1" x14ac:dyDescent="0.2">
      <c r="H165" s="52" t="e">
        <f t="shared" si="19"/>
        <v>#VALUE!</v>
      </c>
      <c r="I165" s="37" t="str">
        <f t="shared" si="25"/>
        <v/>
      </c>
      <c r="J165" s="38" t="str">
        <f t="shared" si="26"/>
        <v/>
      </c>
      <c r="K165" s="53">
        <f t="shared" si="20"/>
        <v>0</v>
      </c>
      <c r="L165" s="39" t="str">
        <f t="shared" si="21"/>
        <v/>
      </c>
      <c r="M165" s="40" t="str">
        <f t="shared" si="18"/>
        <v/>
      </c>
      <c r="N165" s="40" t="str">
        <f t="shared" si="22"/>
        <v/>
      </c>
      <c r="O165" s="40" t="str">
        <f t="shared" si="23"/>
        <v/>
      </c>
      <c r="P165" s="40" t="str">
        <f t="shared" si="24"/>
        <v/>
      </c>
    </row>
    <row r="166" spans="8:16" ht="12.75" customHeight="1" x14ac:dyDescent="0.2">
      <c r="H166" s="52" t="e">
        <f t="shared" si="19"/>
        <v>#VALUE!</v>
      </c>
      <c r="I166" s="37" t="str">
        <f t="shared" si="25"/>
        <v/>
      </c>
      <c r="J166" s="38" t="str">
        <f t="shared" si="26"/>
        <v/>
      </c>
      <c r="K166" s="53">
        <f t="shared" si="20"/>
        <v>0</v>
      </c>
      <c r="L166" s="39" t="str">
        <f t="shared" si="21"/>
        <v/>
      </c>
      <c r="M166" s="40" t="str">
        <f t="shared" si="18"/>
        <v/>
      </c>
      <c r="N166" s="40" t="str">
        <f t="shared" si="22"/>
        <v/>
      </c>
      <c r="O166" s="40" t="str">
        <f t="shared" si="23"/>
        <v/>
      </c>
      <c r="P166" s="40" t="str">
        <f t="shared" si="24"/>
        <v/>
      </c>
    </row>
    <row r="167" spans="8:16" ht="12.75" customHeight="1" x14ac:dyDescent="0.2">
      <c r="H167" s="52" t="e">
        <f t="shared" si="19"/>
        <v>#VALUE!</v>
      </c>
      <c r="I167" s="37" t="str">
        <f t="shared" si="25"/>
        <v/>
      </c>
      <c r="J167" s="38" t="str">
        <f t="shared" si="26"/>
        <v/>
      </c>
      <c r="K167" s="53">
        <f t="shared" si="20"/>
        <v>0</v>
      </c>
      <c r="L167" s="39" t="str">
        <f t="shared" si="21"/>
        <v/>
      </c>
      <c r="M167" s="40" t="str">
        <f t="shared" si="18"/>
        <v/>
      </c>
      <c r="N167" s="40" t="str">
        <f t="shared" si="22"/>
        <v/>
      </c>
      <c r="O167" s="40" t="str">
        <f t="shared" si="23"/>
        <v/>
      </c>
      <c r="P167" s="40" t="str">
        <f t="shared" si="24"/>
        <v/>
      </c>
    </row>
    <row r="168" spans="8:16" ht="12.75" customHeight="1" x14ac:dyDescent="0.2">
      <c r="H168" s="52" t="e">
        <f t="shared" si="19"/>
        <v>#VALUE!</v>
      </c>
      <c r="I168" s="37" t="str">
        <f t="shared" si="25"/>
        <v/>
      </c>
      <c r="J168" s="38" t="str">
        <f t="shared" si="26"/>
        <v/>
      </c>
      <c r="K168" s="53">
        <f t="shared" si="20"/>
        <v>0</v>
      </c>
      <c r="L168" s="39" t="str">
        <f t="shared" si="21"/>
        <v/>
      </c>
      <c r="M168" s="40" t="str">
        <f t="shared" si="18"/>
        <v/>
      </c>
      <c r="N168" s="40" t="str">
        <f t="shared" si="22"/>
        <v/>
      </c>
      <c r="O168" s="40" t="str">
        <f t="shared" si="23"/>
        <v/>
      </c>
      <c r="P168" s="40" t="str">
        <f t="shared" si="24"/>
        <v/>
      </c>
    </row>
    <row r="169" spans="8:16" ht="12.75" customHeight="1" x14ac:dyDescent="0.2">
      <c r="H169" s="52" t="e">
        <f t="shared" si="19"/>
        <v>#VALUE!</v>
      </c>
      <c r="I169" s="37" t="str">
        <f t="shared" si="25"/>
        <v/>
      </c>
      <c r="J169" s="38" t="str">
        <f t="shared" si="26"/>
        <v/>
      </c>
      <c r="K169" s="53">
        <f t="shared" si="20"/>
        <v>0</v>
      </c>
      <c r="L169" s="39" t="str">
        <f t="shared" si="21"/>
        <v/>
      </c>
      <c r="M169" s="40" t="str">
        <f t="shared" si="18"/>
        <v/>
      </c>
      <c r="N169" s="40" t="str">
        <f t="shared" si="22"/>
        <v/>
      </c>
      <c r="O169" s="40" t="str">
        <f t="shared" si="23"/>
        <v/>
      </c>
      <c r="P169" s="40" t="str">
        <f t="shared" si="24"/>
        <v/>
      </c>
    </row>
    <row r="170" spans="8:16" ht="12.75" customHeight="1" x14ac:dyDescent="0.2">
      <c r="H170" s="52" t="e">
        <f t="shared" si="19"/>
        <v>#VALUE!</v>
      </c>
      <c r="I170" s="37" t="str">
        <f t="shared" si="25"/>
        <v/>
      </c>
      <c r="J170" s="38" t="str">
        <f t="shared" si="26"/>
        <v/>
      </c>
      <c r="K170" s="53">
        <f t="shared" si="20"/>
        <v>0</v>
      </c>
      <c r="L170" s="39" t="str">
        <f t="shared" si="21"/>
        <v/>
      </c>
      <c r="M170" s="40" t="str">
        <f t="shared" si="18"/>
        <v/>
      </c>
      <c r="N170" s="40" t="str">
        <f t="shared" si="22"/>
        <v/>
      </c>
      <c r="O170" s="40" t="str">
        <f t="shared" si="23"/>
        <v/>
      </c>
      <c r="P170" s="40" t="str">
        <f t="shared" si="24"/>
        <v/>
      </c>
    </row>
    <row r="171" spans="8:16" ht="12.75" customHeight="1" x14ac:dyDescent="0.2">
      <c r="H171" s="52" t="e">
        <f t="shared" si="19"/>
        <v>#VALUE!</v>
      </c>
      <c r="I171" s="37" t="str">
        <f t="shared" si="25"/>
        <v/>
      </c>
      <c r="J171" s="38" t="str">
        <f t="shared" si="26"/>
        <v/>
      </c>
      <c r="K171" s="53">
        <f t="shared" si="20"/>
        <v>0</v>
      </c>
      <c r="L171" s="39" t="str">
        <f t="shared" si="21"/>
        <v/>
      </c>
      <c r="M171" s="40" t="str">
        <f t="shared" si="18"/>
        <v/>
      </c>
      <c r="N171" s="40" t="str">
        <f t="shared" si="22"/>
        <v/>
      </c>
      <c r="O171" s="40" t="str">
        <f t="shared" si="23"/>
        <v/>
      </c>
      <c r="P171" s="40" t="str">
        <f t="shared" si="24"/>
        <v/>
      </c>
    </row>
    <row r="172" spans="8:16" ht="12.75" customHeight="1" x14ac:dyDescent="0.2">
      <c r="H172" s="52" t="e">
        <f t="shared" si="19"/>
        <v>#VALUE!</v>
      </c>
      <c r="I172" s="37" t="str">
        <f t="shared" si="25"/>
        <v/>
      </c>
      <c r="J172" s="38" t="str">
        <f t="shared" si="26"/>
        <v/>
      </c>
      <c r="K172" s="53">
        <f t="shared" si="20"/>
        <v>0</v>
      </c>
      <c r="L172" s="39" t="str">
        <f t="shared" si="21"/>
        <v/>
      </c>
      <c r="M172" s="40" t="str">
        <f t="shared" si="18"/>
        <v/>
      </c>
      <c r="N172" s="40" t="str">
        <f t="shared" si="22"/>
        <v/>
      </c>
      <c r="O172" s="40" t="str">
        <f t="shared" si="23"/>
        <v/>
      </c>
      <c r="P172" s="40" t="str">
        <f t="shared" si="24"/>
        <v/>
      </c>
    </row>
    <row r="173" spans="8:16" ht="12.75" customHeight="1" x14ac:dyDescent="0.2">
      <c r="H173" s="52" t="e">
        <f t="shared" si="19"/>
        <v>#VALUE!</v>
      </c>
      <c r="I173" s="37" t="str">
        <f t="shared" si="25"/>
        <v/>
      </c>
      <c r="J173" s="38" t="str">
        <f t="shared" si="26"/>
        <v/>
      </c>
      <c r="K173" s="53">
        <f t="shared" si="20"/>
        <v>0</v>
      </c>
      <c r="L173" s="39" t="str">
        <f t="shared" si="21"/>
        <v/>
      </c>
      <c r="M173" s="40" t="str">
        <f t="shared" si="18"/>
        <v/>
      </c>
      <c r="N173" s="40" t="str">
        <f t="shared" si="22"/>
        <v/>
      </c>
      <c r="O173" s="40" t="str">
        <f t="shared" si="23"/>
        <v/>
      </c>
      <c r="P173" s="40" t="str">
        <f t="shared" si="24"/>
        <v/>
      </c>
    </row>
    <row r="174" spans="8:16" ht="12.75" customHeight="1" x14ac:dyDescent="0.2">
      <c r="H174" s="52" t="e">
        <f t="shared" si="19"/>
        <v>#VALUE!</v>
      </c>
      <c r="I174" s="37" t="str">
        <f t="shared" si="25"/>
        <v/>
      </c>
      <c r="J174" s="38" t="str">
        <f t="shared" si="26"/>
        <v/>
      </c>
      <c r="K174" s="53">
        <f t="shared" si="20"/>
        <v>0</v>
      </c>
      <c r="L174" s="39" t="str">
        <f t="shared" si="21"/>
        <v/>
      </c>
      <c r="M174" s="40" t="str">
        <f t="shared" si="18"/>
        <v/>
      </c>
      <c r="N174" s="40" t="str">
        <f t="shared" si="22"/>
        <v/>
      </c>
      <c r="O174" s="40" t="str">
        <f t="shared" si="23"/>
        <v/>
      </c>
      <c r="P174" s="40" t="str">
        <f t="shared" si="24"/>
        <v/>
      </c>
    </row>
    <row r="175" spans="8:16" ht="12.75" customHeight="1" x14ac:dyDescent="0.2">
      <c r="H175" s="52" t="e">
        <f t="shared" si="19"/>
        <v>#VALUE!</v>
      </c>
      <c r="I175" s="37" t="str">
        <f t="shared" si="25"/>
        <v/>
      </c>
      <c r="J175" s="38" t="str">
        <f t="shared" si="26"/>
        <v/>
      </c>
      <c r="K175" s="53">
        <f t="shared" si="20"/>
        <v>0</v>
      </c>
      <c r="L175" s="39" t="str">
        <f t="shared" si="21"/>
        <v/>
      </c>
      <c r="M175" s="40" t="str">
        <f t="shared" si="18"/>
        <v/>
      </c>
      <c r="N175" s="40" t="str">
        <f t="shared" si="22"/>
        <v/>
      </c>
      <c r="O175" s="40" t="str">
        <f t="shared" si="23"/>
        <v/>
      </c>
      <c r="P175" s="40" t="str">
        <f t="shared" si="24"/>
        <v/>
      </c>
    </row>
    <row r="176" spans="8:16" ht="12.75" customHeight="1" x14ac:dyDescent="0.2">
      <c r="H176" s="52" t="e">
        <f t="shared" si="19"/>
        <v>#VALUE!</v>
      </c>
      <c r="I176" s="37" t="str">
        <f t="shared" si="25"/>
        <v/>
      </c>
      <c r="J176" s="38" t="str">
        <f t="shared" si="26"/>
        <v/>
      </c>
      <c r="K176" s="53">
        <f t="shared" si="20"/>
        <v>0</v>
      </c>
      <c r="L176" s="39" t="str">
        <f t="shared" si="21"/>
        <v/>
      </c>
      <c r="M176" s="40" t="str">
        <f t="shared" si="18"/>
        <v/>
      </c>
      <c r="N176" s="40" t="str">
        <f t="shared" si="22"/>
        <v/>
      </c>
      <c r="O176" s="40" t="str">
        <f t="shared" si="23"/>
        <v/>
      </c>
      <c r="P176" s="40" t="str">
        <f t="shared" si="24"/>
        <v/>
      </c>
    </row>
    <row r="177" spans="8:16" ht="12.75" customHeight="1" x14ac:dyDescent="0.2">
      <c r="H177" s="52" t="e">
        <f t="shared" si="19"/>
        <v>#VALUE!</v>
      </c>
      <c r="I177" s="37" t="str">
        <f t="shared" si="25"/>
        <v/>
      </c>
      <c r="J177" s="38" t="str">
        <f t="shared" si="26"/>
        <v/>
      </c>
      <c r="K177" s="53">
        <f t="shared" si="20"/>
        <v>0</v>
      </c>
      <c r="L177" s="39" t="str">
        <f t="shared" si="21"/>
        <v/>
      </c>
      <c r="M177" s="40" t="str">
        <f t="shared" si="18"/>
        <v/>
      </c>
      <c r="N177" s="40" t="str">
        <f t="shared" si="22"/>
        <v/>
      </c>
      <c r="O177" s="40" t="str">
        <f t="shared" si="23"/>
        <v/>
      </c>
      <c r="P177" s="40" t="str">
        <f t="shared" si="24"/>
        <v/>
      </c>
    </row>
    <row r="178" spans="8:16" ht="12.75" customHeight="1" x14ac:dyDescent="0.2">
      <c r="H178" s="52" t="e">
        <f t="shared" si="19"/>
        <v>#VALUE!</v>
      </c>
      <c r="I178" s="37" t="str">
        <f t="shared" si="25"/>
        <v/>
      </c>
      <c r="J178" s="38" t="str">
        <f t="shared" si="26"/>
        <v/>
      </c>
      <c r="K178" s="53">
        <f t="shared" si="20"/>
        <v>0</v>
      </c>
      <c r="L178" s="39" t="str">
        <f t="shared" si="21"/>
        <v/>
      </c>
      <c r="M178" s="40" t="str">
        <f t="shared" si="18"/>
        <v/>
      </c>
      <c r="N178" s="40" t="str">
        <f t="shared" si="22"/>
        <v/>
      </c>
      <c r="O178" s="40" t="str">
        <f t="shared" si="23"/>
        <v/>
      </c>
      <c r="P178" s="40" t="str">
        <f t="shared" si="24"/>
        <v/>
      </c>
    </row>
    <row r="179" spans="8:16" ht="12.75" customHeight="1" x14ac:dyDescent="0.2">
      <c r="H179" s="52" t="e">
        <f t="shared" si="19"/>
        <v>#VALUE!</v>
      </c>
      <c r="I179" s="37" t="str">
        <f t="shared" si="25"/>
        <v/>
      </c>
      <c r="J179" s="38" t="str">
        <f t="shared" si="26"/>
        <v/>
      </c>
      <c r="K179" s="53">
        <f t="shared" si="20"/>
        <v>0</v>
      </c>
      <c r="L179" s="39" t="str">
        <f t="shared" si="21"/>
        <v/>
      </c>
      <c r="M179" s="40" t="str">
        <f t="shared" si="18"/>
        <v/>
      </c>
      <c r="N179" s="40" t="str">
        <f t="shared" si="22"/>
        <v/>
      </c>
      <c r="O179" s="40" t="str">
        <f t="shared" si="23"/>
        <v/>
      </c>
      <c r="P179" s="40" t="str">
        <f t="shared" si="24"/>
        <v/>
      </c>
    </row>
    <row r="180" spans="8:16" ht="12.75" customHeight="1" x14ac:dyDescent="0.2">
      <c r="H180" s="52" t="e">
        <f t="shared" si="19"/>
        <v>#VALUE!</v>
      </c>
      <c r="I180" s="37" t="str">
        <f t="shared" si="25"/>
        <v/>
      </c>
      <c r="J180" s="38" t="str">
        <f t="shared" si="26"/>
        <v/>
      </c>
      <c r="K180" s="53">
        <f t="shared" si="20"/>
        <v>0</v>
      </c>
      <c r="L180" s="39" t="str">
        <f t="shared" si="21"/>
        <v/>
      </c>
      <c r="M180" s="40" t="str">
        <f t="shared" si="18"/>
        <v/>
      </c>
      <c r="N180" s="40" t="str">
        <f t="shared" si="22"/>
        <v/>
      </c>
      <c r="O180" s="40" t="str">
        <f t="shared" si="23"/>
        <v/>
      </c>
      <c r="P180" s="40" t="str">
        <f t="shared" si="24"/>
        <v/>
      </c>
    </row>
    <row r="181" spans="8:16" ht="12.75" customHeight="1" x14ac:dyDescent="0.2">
      <c r="H181" s="52" t="e">
        <f t="shared" si="19"/>
        <v>#VALUE!</v>
      </c>
      <c r="I181" s="37" t="str">
        <f t="shared" si="25"/>
        <v/>
      </c>
      <c r="J181" s="38" t="str">
        <f t="shared" si="26"/>
        <v/>
      </c>
      <c r="K181" s="53">
        <f t="shared" si="20"/>
        <v>0</v>
      </c>
      <c r="L181" s="39" t="str">
        <f t="shared" si="21"/>
        <v/>
      </c>
      <c r="M181" s="40" t="str">
        <f t="shared" si="18"/>
        <v/>
      </c>
      <c r="N181" s="40" t="str">
        <f t="shared" si="22"/>
        <v/>
      </c>
      <c r="O181" s="40" t="str">
        <f t="shared" si="23"/>
        <v/>
      </c>
      <c r="P181" s="40" t="str">
        <f t="shared" si="24"/>
        <v/>
      </c>
    </row>
    <row r="182" spans="8:16" ht="12.75" customHeight="1" x14ac:dyDescent="0.2">
      <c r="H182" s="52" t="e">
        <f t="shared" si="19"/>
        <v>#VALUE!</v>
      </c>
      <c r="I182" s="37" t="str">
        <f t="shared" si="25"/>
        <v/>
      </c>
      <c r="J182" s="38" t="str">
        <f t="shared" si="26"/>
        <v/>
      </c>
      <c r="K182" s="53">
        <f t="shared" si="20"/>
        <v>0</v>
      </c>
      <c r="L182" s="39" t="str">
        <f t="shared" si="21"/>
        <v/>
      </c>
      <c r="M182" s="40" t="str">
        <f t="shared" si="18"/>
        <v/>
      </c>
      <c r="N182" s="40" t="str">
        <f t="shared" si="22"/>
        <v/>
      </c>
      <c r="O182" s="40" t="str">
        <f t="shared" si="23"/>
        <v/>
      </c>
      <c r="P182" s="40" t="str">
        <f t="shared" si="24"/>
        <v/>
      </c>
    </row>
    <row r="183" spans="8:16" ht="12.75" customHeight="1" x14ac:dyDescent="0.2">
      <c r="H183" s="52" t="e">
        <f t="shared" si="19"/>
        <v>#VALUE!</v>
      </c>
      <c r="I183" s="37" t="str">
        <f t="shared" si="25"/>
        <v/>
      </c>
      <c r="J183" s="38" t="str">
        <f t="shared" si="26"/>
        <v/>
      </c>
      <c r="K183" s="53">
        <f t="shared" si="20"/>
        <v>0</v>
      </c>
      <c r="L183" s="39" t="str">
        <f t="shared" si="21"/>
        <v/>
      </c>
      <c r="M183" s="40" t="str">
        <f t="shared" si="18"/>
        <v/>
      </c>
      <c r="N183" s="40" t="str">
        <f t="shared" si="22"/>
        <v/>
      </c>
      <c r="O183" s="40" t="str">
        <f t="shared" si="23"/>
        <v/>
      </c>
      <c r="P183" s="40" t="str">
        <f t="shared" si="24"/>
        <v/>
      </c>
    </row>
    <row r="184" spans="8:16" ht="12.75" customHeight="1" x14ac:dyDescent="0.2">
      <c r="H184" s="52" t="e">
        <f t="shared" si="19"/>
        <v>#VALUE!</v>
      </c>
      <c r="I184" s="37" t="str">
        <f t="shared" si="25"/>
        <v/>
      </c>
      <c r="J184" s="38" t="str">
        <f t="shared" si="26"/>
        <v/>
      </c>
      <c r="K184" s="53">
        <f t="shared" si="20"/>
        <v>0</v>
      </c>
      <c r="L184" s="39" t="str">
        <f t="shared" si="21"/>
        <v/>
      </c>
      <c r="M184" s="40" t="str">
        <f t="shared" si="18"/>
        <v/>
      </c>
      <c r="N184" s="40" t="str">
        <f t="shared" si="22"/>
        <v/>
      </c>
      <c r="O184" s="40" t="str">
        <f t="shared" si="23"/>
        <v/>
      </c>
      <c r="P184" s="40" t="str">
        <f t="shared" si="24"/>
        <v/>
      </c>
    </row>
    <row r="185" spans="8:16" ht="12.75" customHeight="1" x14ac:dyDescent="0.2">
      <c r="H185" s="52" t="e">
        <f t="shared" si="19"/>
        <v>#VALUE!</v>
      </c>
      <c r="I185" s="37" t="str">
        <f t="shared" si="25"/>
        <v/>
      </c>
      <c r="J185" s="38" t="str">
        <f t="shared" si="26"/>
        <v/>
      </c>
      <c r="K185" s="53">
        <f t="shared" si="20"/>
        <v>0</v>
      </c>
      <c r="L185" s="39" t="str">
        <f t="shared" si="21"/>
        <v/>
      </c>
      <c r="M185" s="40" t="str">
        <f t="shared" si="18"/>
        <v/>
      </c>
      <c r="N185" s="40" t="str">
        <f t="shared" si="22"/>
        <v/>
      </c>
      <c r="O185" s="40" t="str">
        <f t="shared" si="23"/>
        <v/>
      </c>
      <c r="P185" s="40" t="str">
        <f t="shared" si="24"/>
        <v/>
      </c>
    </row>
    <row r="186" spans="8:16" ht="12.75" customHeight="1" x14ac:dyDescent="0.2">
      <c r="H186" s="52" t="e">
        <f t="shared" si="19"/>
        <v>#VALUE!</v>
      </c>
      <c r="I186" s="37" t="str">
        <f t="shared" si="25"/>
        <v/>
      </c>
      <c r="J186" s="38" t="str">
        <f t="shared" si="26"/>
        <v/>
      </c>
      <c r="K186" s="53">
        <f t="shared" si="20"/>
        <v>0</v>
      </c>
      <c r="L186" s="39" t="str">
        <f t="shared" si="21"/>
        <v/>
      </c>
      <c r="M186" s="40" t="str">
        <f t="shared" si="18"/>
        <v/>
      </c>
      <c r="N186" s="40" t="str">
        <f t="shared" si="22"/>
        <v/>
      </c>
      <c r="O186" s="40" t="str">
        <f t="shared" si="23"/>
        <v/>
      </c>
      <c r="P186" s="40" t="str">
        <f t="shared" si="24"/>
        <v/>
      </c>
    </row>
    <row r="187" spans="8:16" ht="12.75" customHeight="1" x14ac:dyDescent="0.2">
      <c r="H187" s="52" t="e">
        <f t="shared" si="19"/>
        <v>#VALUE!</v>
      </c>
      <c r="I187" s="37" t="str">
        <f t="shared" si="25"/>
        <v/>
      </c>
      <c r="J187" s="38" t="str">
        <f t="shared" si="26"/>
        <v/>
      </c>
      <c r="K187" s="53">
        <f t="shared" si="20"/>
        <v>0</v>
      </c>
      <c r="L187" s="39" t="str">
        <f t="shared" si="21"/>
        <v/>
      </c>
      <c r="M187" s="40" t="str">
        <f t="shared" si="18"/>
        <v/>
      </c>
      <c r="N187" s="40" t="str">
        <f t="shared" si="22"/>
        <v/>
      </c>
      <c r="O187" s="40" t="str">
        <f t="shared" si="23"/>
        <v/>
      </c>
      <c r="P187" s="40" t="str">
        <f t="shared" si="24"/>
        <v/>
      </c>
    </row>
    <row r="188" spans="8:16" ht="12.75" customHeight="1" x14ac:dyDescent="0.2">
      <c r="H188" s="52" t="e">
        <f t="shared" si="19"/>
        <v>#VALUE!</v>
      </c>
      <c r="I188" s="37" t="str">
        <f t="shared" si="25"/>
        <v/>
      </c>
      <c r="J188" s="38" t="str">
        <f t="shared" si="26"/>
        <v/>
      </c>
      <c r="K188" s="53">
        <f t="shared" si="20"/>
        <v>0</v>
      </c>
      <c r="L188" s="39" t="str">
        <f t="shared" si="21"/>
        <v/>
      </c>
      <c r="M188" s="40" t="str">
        <f t="shared" si="18"/>
        <v/>
      </c>
      <c r="N188" s="40" t="str">
        <f t="shared" si="22"/>
        <v/>
      </c>
      <c r="O188" s="40" t="str">
        <f t="shared" si="23"/>
        <v/>
      </c>
      <c r="P188" s="40" t="str">
        <f t="shared" si="24"/>
        <v/>
      </c>
    </row>
    <row r="189" spans="8:16" ht="12.75" customHeight="1" x14ac:dyDescent="0.2">
      <c r="H189" s="52" t="e">
        <f t="shared" si="19"/>
        <v>#VALUE!</v>
      </c>
      <c r="I189" s="37" t="str">
        <f t="shared" si="25"/>
        <v/>
      </c>
      <c r="J189" s="38" t="str">
        <f t="shared" si="26"/>
        <v/>
      </c>
      <c r="K189" s="53">
        <f t="shared" si="20"/>
        <v>0</v>
      </c>
      <c r="L189" s="39" t="str">
        <f t="shared" si="21"/>
        <v/>
      </c>
      <c r="M189" s="40" t="str">
        <f t="shared" si="18"/>
        <v/>
      </c>
      <c r="N189" s="40" t="str">
        <f t="shared" si="22"/>
        <v/>
      </c>
      <c r="O189" s="40" t="str">
        <f t="shared" si="23"/>
        <v/>
      </c>
      <c r="P189" s="40" t="str">
        <f t="shared" si="24"/>
        <v/>
      </c>
    </row>
    <row r="190" spans="8:16" ht="12.75" customHeight="1" x14ac:dyDescent="0.2">
      <c r="H190" s="52" t="e">
        <f t="shared" si="19"/>
        <v>#VALUE!</v>
      </c>
      <c r="I190" s="37" t="str">
        <f t="shared" si="25"/>
        <v/>
      </c>
      <c r="J190" s="38" t="str">
        <f t="shared" si="26"/>
        <v/>
      </c>
      <c r="K190" s="53">
        <f t="shared" si="20"/>
        <v>0</v>
      </c>
      <c r="L190" s="39" t="str">
        <f t="shared" si="21"/>
        <v/>
      </c>
      <c r="M190" s="40" t="str">
        <f t="shared" si="18"/>
        <v/>
      </c>
      <c r="N190" s="40" t="str">
        <f t="shared" si="22"/>
        <v/>
      </c>
      <c r="O190" s="40" t="str">
        <f t="shared" si="23"/>
        <v/>
      </c>
      <c r="P190" s="40" t="str">
        <f t="shared" si="24"/>
        <v/>
      </c>
    </row>
    <row r="191" spans="8:16" ht="12.75" customHeight="1" x14ac:dyDescent="0.2">
      <c r="H191" s="52" t="e">
        <f t="shared" si="19"/>
        <v>#VALUE!</v>
      </c>
      <c r="I191" s="37" t="str">
        <f t="shared" si="25"/>
        <v/>
      </c>
      <c r="J191" s="38" t="str">
        <f t="shared" si="26"/>
        <v/>
      </c>
      <c r="K191" s="53">
        <f t="shared" si="20"/>
        <v>0</v>
      </c>
      <c r="L191" s="39" t="str">
        <f t="shared" si="21"/>
        <v/>
      </c>
      <c r="M191" s="40" t="str">
        <f t="shared" si="18"/>
        <v/>
      </c>
      <c r="N191" s="40" t="str">
        <f t="shared" si="22"/>
        <v/>
      </c>
      <c r="O191" s="40" t="str">
        <f t="shared" si="23"/>
        <v/>
      </c>
      <c r="P191" s="40" t="str">
        <f t="shared" si="24"/>
        <v/>
      </c>
    </row>
    <row r="192" spans="8:16" ht="12.75" customHeight="1" x14ac:dyDescent="0.2">
      <c r="H192" s="52" t="e">
        <f t="shared" si="19"/>
        <v>#VALUE!</v>
      </c>
      <c r="I192" s="37" t="str">
        <f t="shared" si="25"/>
        <v/>
      </c>
      <c r="J192" s="38" t="str">
        <f t="shared" si="26"/>
        <v/>
      </c>
      <c r="K192" s="53">
        <f t="shared" si="20"/>
        <v>0</v>
      </c>
      <c r="L192" s="39" t="str">
        <f t="shared" si="21"/>
        <v/>
      </c>
      <c r="M192" s="40" t="str">
        <f t="shared" si="18"/>
        <v/>
      </c>
      <c r="N192" s="40" t="str">
        <f t="shared" si="22"/>
        <v/>
      </c>
      <c r="O192" s="40" t="str">
        <f t="shared" si="23"/>
        <v/>
      </c>
      <c r="P192" s="40" t="str">
        <f t="shared" si="24"/>
        <v/>
      </c>
    </row>
    <row r="193" spans="8:16" ht="12.75" customHeight="1" x14ac:dyDescent="0.2">
      <c r="H193" s="52" t="e">
        <f t="shared" si="19"/>
        <v>#VALUE!</v>
      </c>
      <c r="I193" s="37" t="str">
        <f t="shared" si="25"/>
        <v/>
      </c>
      <c r="J193" s="38" t="str">
        <f t="shared" si="26"/>
        <v/>
      </c>
      <c r="K193" s="53">
        <f t="shared" si="20"/>
        <v>0</v>
      </c>
      <c r="L193" s="39" t="str">
        <f t="shared" si="21"/>
        <v/>
      </c>
      <c r="M193" s="40" t="str">
        <f t="shared" si="18"/>
        <v/>
      </c>
      <c r="N193" s="40" t="str">
        <f t="shared" si="22"/>
        <v/>
      </c>
      <c r="O193" s="40" t="str">
        <f t="shared" si="23"/>
        <v/>
      </c>
      <c r="P193" s="40" t="str">
        <f t="shared" si="24"/>
        <v/>
      </c>
    </row>
    <row r="194" spans="8:16" ht="12.75" customHeight="1" x14ac:dyDescent="0.2">
      <c r="H194" s="52" t="e">
        <f t="shared" si="19"/>
        <v>#VALUE!</v>
      </c>
      <c r="I194" s="37" t="str">
        <f t="shared" si="25"/>
        <v/>
      </c>
      <c r="J194" s="38" t="str">
        <f t="shared" si="26"/>
        <v/>
      </c>
      <c r="K194" s="53">
        <f t="shared" si="20"/>
        <v>0</v>
      </c>
      <c r="L194" s="39" t="str">
        <f t="shared" si="21"/>
        <v/>
      </c>
      <c r="M194" s="40" t="str">
        <f t="shared" si="18"/>
        <v/>
      </c>
      <c r="N194" s="40" t="str">
        <f t="shared" si="22"/>
        <v/>
      </c>
      <c r="O194" s="40" t="str">
        <f t="shared" si="23"/>
        <v/>
      </c>
      <c r="P194" s="40" t="str">
        <f t="shared" si="24"/>
        <v/>
      </c>
    </row>
    <row r="195" spans="8:16" ht="12.75" customHeight="1" x14ac:dyDescent="0.2">
      <c r="H195" s="52" t="e">
        <f t="shared" si="19"/>
        <v>#VALUE!</v>
      </c>
      <c r="I195" s="37" t="str">
        <f t="shared" si="25"/>
        <v/>
      </c>
      <c r="J195" s="38" t="str">
        <f t="shared" si="26"/>
        <v/>
      </c>
      <c r="K195" s="53">
        <f t="shared" si="20"/>
        <v>0</v>
      </c>
      <c r="L195" s="39" t="str">
        <f t="shared" si="21"/>
        <v/>
      </c>
      <c r="M195" s="40" t="str">
        <f t="shared" si="18"/>
        <v/>
      </c>
      <c r="N195" s="40" t="str">
        <f t="shared" si="22"/>
        <v/>
      </c>
      <c r="O195" s="40" t="str">
        <f t="shared" si="23"/>
        <v/>
      </c>
      <c r="P195" s="40" t="str">
        <f t="shared" si="24"/>
        <v/>
      </c>
    </row>
    <row r="196" spans="8:16" ht="12.75" customHeight="1" x14ac:dyDescent="0.2">
      <c r="H196" s="52" t="e">
        <f t="shared" si="19"/>
        <v>#VALUE!</v>
      </c>
      <c r="I196" s="37" t="str">
        <f t="shared" si="25"/>
        <v/>
      </c>
      <c r="J196" s="38" t="str">
        <f t="shared" si="26"/>
        <v/>
      </c>
      <c r="K196" s="53">
        <f t="shared" si="20"/>
        <v>0</v>
      </c>
      <c r="L196" s="39" t="str">
        <f t="shared" si="21"/>
        <v/>
      </c>
      <c r="M196" s="40" t="str">
        <f t="shared" si="18"/>
        <v/>
      </c>
      <c r="N196" s="40" t="str">
        <f t="shared" si="22"/>
        <v/>
      </c>
      <c r="O196" s="40" t="str">
        <f t="shared" si="23"/>
        <v/>
      </c>
      <c r="P196" s="40" t="str">
        <f t="shared" si="24"/>
        <v/>
      </c>
    </row>
    <row r="197" spans="8:16" ht="12.75" customHeight="1" x14ac:dyDescent="0.2">
      <c r="H197" s="52" t="e">
        <f t="shared" si="19"/>
        <v>#VALUE!</v>
      </c>
      <c r="I197" s="37" t="str">
        <f t="shared" si="25"/>
        <v/>
      </c>
      <c r="J197" s="38" t="str">
        <f t="shared" si="26"/>
        <v/>
      </c>
      <c r="K197" s="53">
        <f t="shared" si="20"/>
        <v>0</v>
      </c>
      <c r="L197" s="39" t="str">
        <f t="shared" si="21"/>
        <v/>
      </c>
      <c r="M197" s="40" t="str">
        <f t="shared" si="18"/>
        <v/>
      </c>
      <c r="N197" s="40" t="str">
        <f t="shared" si="22"/>
        <v/>
      </c>
      <c r="O197" s="40" t="str">
        <f t="shared" si="23"/>
        <v/>
      </c>
      <c r="P197" s="40" t="str">
        <f t="shared" si="24"/>
        <v/>
      </c>
    </row>
    <row r="198" spans="8:16" ht="12.75" customHeight="1" x14ac:dyDescent="0.2">
      <c r="H198" s="52" t="e">
        <f t="shared" si="19"/>
        <v>#VALUE!</v>
      </c>
      <c r="I198" s="37" t="str">
        <f t="shared" si="25"/>
        <v/>
      </c>
      <c r="J198" s="38" t="str">
        <f t="shared" si="26"/>
        <v/>
      </c>
      <c r="K198" s="53">
        <f t="shared" si="20"/>
        <v>0</v>
      </c>
      <c r="L198" s="39" t="str">
        <f t="shared" si="21"/>
        <v/>
      </c>
      <c r="M198" s="40" t="str">
        <f t="shared" si="18"/>
        <v/>
      </c>
      <c r="N198" s="40" t="str">
        <f t="shared" si="22"/>
        <v/>
      </c>
      <c r="O198" s="40" t="str">
        <f t="shared" si="23"/>
        <v/>
      </c>
      <c r="P198" s="40" t="str">
        <f t="shared" si="24"/>
        <v/>
      </c>
    </row>
    <row r="199" spans="8:16" ht="12.75" customHeight="1" x14ac:dyDescent="0.2">
      <c r="H199" s="52" t="e">
        <f t="shared" si="19"/>
        <v>#VALUE!</v>
      </c>
      <c r="I199" s="37" t="str">
        <f t="shared" si="25"/>
        <v/>
      </c>
      <c r="J199" s="38" t="str">
        <f t="shared" si="26"/>
        <v/>
      </c>
      <c r="K199" s="53">
        <f t="shared" si="20"/>
        <v>0</v>
      </c>
      <c r="L199" s="39" t="str">
        <f t="shared" si="21"/>
        <v/>
      </c>
      <c r="M199" s="40" t="str">
        <f t="shared" si="18"/>
        <v/>
      </c>
      <c r="N199" s="40" t="str">
        <f t="shared" si="22"/>
        <v/>
      </c>
      <c r="O199" s="40" t="str">
        <f t="shared" si="23"/>
        <v/>
      </c>
      <c r="P199" s="40" t="str">
        <f t="shared" si="24"/>
        <v/>
      </c>
    </row>
    <row r="200" spans="8:16" ht="12.75" customHeight="1" x14ac:dyDescent="0.2">
      <c r="H200" s="52" t="e">
        <f t="shared" si="19"/>
        <v>#VALUE!</v>
      </c>
      <c r="I200" s="37" t="str">
        <f t="shared" si="25"/>
        <v/>
      </c>
      <c r="J200" s="38" t="str">
        <f t="shared" si="26"/>
        <v/>
      </c>
      <c r="K200" s="53">
        <f t="shared" si="20"/>
        <v>0</v>
      </c>
      <c r="L200" s="39" t="str">
        <f t="shared" si="21"/>
        <v/>
      </c>
      <c r="M200" s="40" t="str">
        <f t="shared" si="18"/>
        <v/>
      </c>
      <c r="N200" s="40" t="str">
        <f t="shared" si="22"/>
        <v/>
      </c>
      <c r="O200" s="40" t="str">
        <f t="shared" si="23"/>
        <v/>
      </c>
      <c r="P200" s="40" t="str">
        <f t="shared" si="24"/>
        <v/>
      </c>
    </row>
    <row r="201" spans="8:16" ht="12.75" customHeight="1" x14ac:dyDescent="0.2">
      <c r="H201" s="52" t="e">
        <f t="shared" si="19"/>
        <v>#VALUE!</v>
      </c>
      <c r="I201" s="37" t="str">
        <f t="shared" si="25"/>
        <v/>
      </c>
      <c r="J201" s="38" t="str">
        <f t="shared" si="26"/>
        <v/>
      </c>
      <c r="K201" s="53">
        <f t="shared" si="20"/>
        <v>0</v>
      </c>
      <c r="L201" s="39" t="str">
        <f t="shared" si="21"/>
        <v/>
      </c>
      <c r="M201" s="40" t="str">
        <f t="shared" si="18"/>
        <v/>
      </c>
      <c r="N201" s="40" t="str">
        <f t="shared" si="22"/>
        <v/>
      </c>
      <c r="O201" s="40" t="str">
        <f t="shared" si="23"/>
        <v/>
      </c>
      <c r="P201" s="40" t="str">
        <f t="shared" si="24"/>
        <v/>
      </c>
    </row>
    <row r="202" spans="8:16" ht="12.75" customHeight="1" x14ac:dyDescent="0.2">
      <c r="H202" s="52" t="e">
        <f t="shared" si="19"/>
        <v>#VALUE!</v>
      </c>
      <c r="I202" s="37" t="str">
        <f t="shared" si="25"/>
        <v/>
      </c>
      <c r="J202" s="38" t="str">
        <f t="shared" si="26"/>
        <v/>
      </c>
      <c r="K202" s="53">
        <f t="shared" si="20"/>
        <v>0</v>
      </c>
      <c r="L202" s="39" t="str">
        <f t="shared" si="21"/>
        <v/>
      </c>
      <c r="M202" s="40" t="str">
        <f t="shared" si="18"/>
        <v/>
      </c>
      <c r="N202" s="40" t="str">
        <f t="shared" si="22"/>
        <v/>
      </c>
      <c r="O202" s="40" t="str">
        <f t="shared" si="23"/>
        <v/>
      </c>
      <c r="P202" s="40" t="str">
        <f t="shared" si="24"/>
        <v/>
      </c>
    </row>
    <row r="203" spans="8:16" ht="12.75" customHeight="1" x14ac:dyDescent="0.2">
      <c r="H203" s="52" t="e">
        <f t="shared" si="19"/>
        <v>#VALUE!</v>
      </c>
      <c r="I203" s="37" t="str">
        <f t="shared" si="25"/>
        <v/>
      </c>
      <c r="J203" s="38" t="str">
        <f t="shared" si="26"/>
        <v/>
      </c>
      <c r="K203" s="53">
        <f t="shared" si="20"/>
        <v>0</v>
      </c>
      <c r="L203" s="39" t="str">
        <f t="shared" si="21"/>
        <v/>
      </c>
      <c r="M203" s="40" t="str">
        <f t="shared" si="18"/>
        <v/>
      </c>
      <c r="N203" s="40" t="str">
        <f t="shared" si="22"/>
        <v/>
      </c>
      <c r="O203" s="40" t="str">
        <f t="shared" si="23"/>
        <v/>
      </c>
      <c r="P203" s="40" t="str">
        <f t="shared" si="24"/>
        <v/>
      </c>
    </row>
    <row r="204" spans="8:16" ht="12.75" customHeight="1" x14ac:dyDescent="0.2">
      <c r="H204" s="52" t="e">
        <f t="shared" si="19"/>
        <v>#VALUE!</v>
      </c>
      <c r="I204" s="37" t="str">
        <f t="shared" si="25"/>
        <v/>
      </c>
      <c r="J204" s="38" t="str">
        <f t="shared" si="26"/>
        <v/>
      </c>
      <c r="K204" s="53">
        <f t="shared" si="20"/>
        <v>0</v>
      </c>
      <c r="L204" s="39" t="str">
        <f t="shared" si="21"/>
        <v/>
      </c>
      <c r="M204" s="40" t="str">
        <f t="shared" si="18"/>
        <v/>
      </c>
      <c r="N204" s="40" t="str">
        <f t="shared" si="22"/>
        <v/>
      </c>
      <c r="O204" s="40" t="str">
        <f t="shared" si="23"/>
        <v/>
      </c>
      <c r="P204" s="40" t="str">
        <f t="shared" si="24"/>
        <v/>
      </c>
    </row>
    <row r="205" spans="8:16" ht="12.75" customHeight="1" x14ac:dyDescent="0.2">
      <c r="H205" s="52" t="e">
        <f t="shared" si="19"/>
        <v>#VALUE!</v>
      </c>
      <c r="I205" s="37" t="str">
        <f t="shared" si="25"/>
        <v/>
      </c>
      <c r="J205" s="38" t="str">
        <f t="shared" si="26"/>
        <v/>
      </c>
      <c r="K205" s="53">
        <f t="shared" si="20"/>
        <v>0</v>
      </c>
      <c r="L205" s="39" t="str">
        <f t="shared" si="21"/>
        <v/>
      </c>
      <c r="M205" s="40" t="str">
        <f t="shared" si="18"/>
        <v/>
      </c>
      <c r="N205" s="40" t="str">
        <f t="shared" si="22"/>
        <v/>
      </c>
      <c r="O205" s="40" t="str">
        <f t="shared" si="23"/>
        <v/>
      </c>
      <c r="P205" s="40" t="str">
        <f t="shared" si="24"/>
        <v/>
      </c>
    </row>
    <row r="206" spans="8:16" ht="12.75" customHeight="1" x14ac:dyDescent="0.2">
      <c r="H206" s="52" t="e">
        <f t="shared" si="19"/>
        <v>#VALUE!</v>
      </c>
      <c r="I206" s="37" t="str">
        <f t="shared" si="25"/>
        <v/>
      </c>
      <c r="J206" s="38" t="str">
        <f t="shared" si="26"/>
        <v/>
      </c>
      <c r="K206" s="53">
        <f t="shared" si="20"/>
        <v>0</v>
      </c>
      <c r="L206" s="39" t="str">
        <f t="shared" si="21"/>
        <v/>
      </c>
      <c r="M206" s="40" t="str">
        <f t="shared" ref="M206:M269" si="27">IF(I206&lt;&gt;"",P205,"")</f>
        <v/>
      </c>
      <c r="N206" s="40" t="str">
        <f t="shared" si="22"/>
        <v/>
      </c>
      <c r="O206" s="40" t="str">
        <f t="shared" si="23"/>
        <v/>
      </c>
      <c r="P206" s="40" t="str">
        <f t="shared" si="24"/>
        <v/>
      </c>
    </row>
    <row r="207" spans="8:16" ht="12.75" customHeight="1" x14ac:dyDescent="0.2">
      <c r="H207" s="52" t="e">
        <f t="shared" si="19"/>
        <v>#VALUE!</v>
      </c>
      <c r="I207" s="37" t="str">
        <f t="shared" si="25"/>
        <v/>
      </c>
      <c r="J207" s="38" t="str">
        <f t="shared" si="26"/>
        <v/>
      </c>
      <c r="K207" s="53">
        <f t="shared" si="20"/>
        <v>0</v>
      </c>
      <c r="L207" s="39" t="str">
        <f t="shared" si="21"/>
        <v/>
      </c>
      <c r="M207" s="40" t="str">
        <f t="shared" si="27"/>
        <v/>
      </c>
      <c r="N207" s="40" t="str">
        <f t="shared" si="22"/>
        <v/>
      </c>
      <c r="O207" s="40" t="str">
        <f t="shared" si="23"/>
        <v/>
      </c>
      <c r="P207" s="40" t="str">
        <f t="shared" si="24"/>
        <v/>
      </c>
    </row>
    <row r="208" spans="8:16" ht="12.75" customHeight="1" x14ac:dyDescent="0.2">
      <c r="H208" s="52" t="e">
        <f t="shared" si="19"/>
        <v>#VALUE!</v>
      </c>
      <c r="I208" s="37" t="str">
        <f t="shared" si="25"/>
        <v/>
      </c>
      <c r="J208" s="38" t="str">
        <f t="shared" si="26"/>
        <v/>
      </c>
      <c r="K208" s="53">
        <f t="shared" si="20"/>
        <v>0</v>
      </c>
      <c r="L208" s="39" t="str">
        <f t="shared" si="21"/>
        <v/>
      </c>
      <c r="M208" s="40" t="str">
        <f t="shared" si="27"/>
        <v/>
      </c>
      <c r="N208" s="40" t="str">
        <f t="shared" si="22"/>
        <v/>
      </c>
      <c r="O208" s="40" t="str">
        <f t="shared" si="23"/>
        <v/>
      </c>
      <c r="P208" s="40" t="str">
        <f t="shared" si="24"/>
        <v/>
      </c>
    </row>
    <row r="209" spans="8:16" ht="12.75" customHeight="1" x14ac:dyDescent="0.2">
      <c r="H209" s="52" t="e">
        <f t="shared" si="19"/>
        <v>#VALUE!</v>
      </c>
      <c r="I209" s="37" t="str">
        <f t="shared" si="25"/>
        <v/>
      </c>
      <c r="J209" s="38" t="str">
        <f t="shared" si="26"/>
        <v/>
      </c>
      <c r="K209" s="53">
        <f t="shared" si="20"/>
        <v>0</v>
      </c>
      <c r="L209" s="39" t="str">
        <f t="shared" si="21"/>
        <v/>
      </c>
      <c r="M209" s="40" t="str">
        <f t="shared" si="27"/>
        <v/>
      </c>
      <c r="N209" s="40" t="str">
        <f t="shared" si="22"/>
        <v/>
      </c>
      <c r="O209" s="40" t="str">
        <f t="shared" si="23"/>
        <v/>
      </c>
      <c r="P209" s="40" t="str">
        <f t="shared" si="24"/>
        <v/>
      </c>
    </row>
    <row r="210" spans="8:16" ht="12.75" customHeight="1" x14ac:dyDescent="0.2">
      <c r="H210" s="52" t="e">
        <f t="shared" ref="H210:H257" si="28">I210/12</f>
        <v>#VALUE!</v>
      </c>
      <c r="I210" s="37" t="str">
        <f t="shared" si="25"/>
        <v/>
      </c>
      <c r="J210" s="38" t="str">
        <f t="shared" si="26"/>
        <v/>
      </c>
      <c r="K210" s="53">
        <f t="shared" si="20"/>
        <v>0</v>
      </c>
      <c r="L210" s="39" t="str">
        <f t="shared" si="21"/>
        <v/>
      </c>
      <c r="M210" s="40" t="str">
        <f t="shared" si="27"/>
        <v/>
      </c>
      <c r="N210" s="40" t="str">
        <f t="shared" si="22"/>
        <v/>
      </c>
      <c r="O210" s="40" t="str">
        <f t="shared" si="23"/>
        <v/>
      </c>
      <c r="P210" s="40" t="str">
        <f t="shared" si="24"/>
        <v/>
      </c>
    </row>
    <row r="211" spans="8:16" ht="12.75" customHeight="1" x14ac:dyDescent="0.2">
      <c r="H211" s="52" t="e">
        <f t="shared" si="28"/>
        <v>#VALUE!</v>
      </c>
      <c r="I211" s="37" t="str">
        <f t="shared" si="25"/>
        <v/>
      </c>
      <c r="J211" s="38" t="str">
        <f t="shared" si="26"/>
        <v/>
      </c>
      <c r="K211" s="53">
        <f t="shared" ref="K211:K274" si="29">IF(J212="",0,J212)</f>
        <v>0</v>
      </c>
      <c r="L211" s="39" t="str">
        <f t="shared" ref="L211:L274" si="30">IF(J211="","",$L$14)</f>
        <v/>
      </c>
      <c r="M211" s="40" t="str">
        <f t="shared" si="27"/>
        <v/>
      </c>
      <c r="N211" s="40" t="str">
        <f t="shared" ref="N211:N274" si="31">IF(I211&lt;&gt;"",$N$14*M211,"")</f>
        <v/>
      </c>
      <c r="O211" s="40" t="str">
        <f t="shared" ref="O211:O274" si="32">IF(I211&lt;&gt;"",L211-N211,"")</f>
        <v/>
      </c>
      <c r="P211" s="40" t="str">
        <f t="shared" ref="P211:P274" si="33">IF(I211&lt;&gt;"",M211-O211,"")</f>
        <v/>
      </c>
    </row>
    <row r="212" spans="8:16" ht="12.75" customHeight="1" x14ac:dyDescent="0.2">
      <c r="H212" s="52" t="e">
        <f t="shared" si="28"/>
        <v>#VALUE!</v>
      </c>
      <c r="I212" s="37" t="str">
        <f t="shared" ref="I212:I275" si="34">IF(I211&gt;=$I$14,"",I211+1)</f>
        <v/>
      </c>
      <c r="J212" s="38" t="str">
        <f t="shared" ref="J212:J275" si="35">IF(I212="","",EDATE($J$18,I211))</f>
        <v/>
      </c>
      <c r="K212" s="53">
        <f t="shared" si="29"/>
        <v>0</v>
      </c>
      <c r="L212" s="39" t="str">
        <f t="shared" si="30"/>
        <v/>
      </c>
      <c r="M212" s="40" t="str">
        <f t="shared" si="27"/>
        <v/>
      </c>
      <c r="N212" s="40" t="str">
        <f t="shared" si="31"/>
        <v/>
      </c>
      <c r="O212" s="40" t="str">
        <f t="shared" si="32"/>
        <v/>
      </c>
      <c r="P212" s="40" t="str">
        <f t="shared" si="33"/>
        <v/>
      </c>
    </row>
    <row r="213" spans="8:16" ht="12.75" customHeight="1" x14ac:dyDescent="0.2">
      <c r="H213" s="52" t="e">
        <f t="shared" si="28"/>
        <v>#VALUE!</v>
      </c>
      <c r="I213" s="37" t="str">
        <f t="shared" si="34"/>
        <v/>
      </c>
      <c r="J213" s="38" t="str">
        <f t="shared" si="35"/>
        <v/>
      </c>
      <c r="K213" s="53">
        <f t="shared" si="29"/>
        <v>0</v>
      </c>
      <c r="L213" s="39" t="str">
        <f t="shared" si="30"/>
        <v/>
      </c>
      <c r="M213" s="40" t="str">
        <f t="shared" si="27"/>
        <v/>
      </c>
      <c r="N213" s="40" t="str">
        <f t="shared" si="31"/>
        <v/>
      </c>
      <c r="O213" s="40" t="str">
        <f t="shared" si="32"/>
        <v/>
      </c>
      <c r="P213" s="40" t="str">
        <f t="shared" si="33"/>
        <v/>
      </c>
    </row>
    <row r="214" spans="8:16" ht="12.75" customHeight="1" x14ac:dyDescent="0.2">
      <c r="H214" s="52" t="e">
        <f t="shared" si="28"/>
        <v>#VALUE!</v>
      </c>
      <c r="I214" s="37" t="str">
        <f t="shared" si="34"/>
        <v/>
      </c>
      <c r="J214" s="38" t="str">
        <f t="shared" si="35"/>
        <v/>
      </c>
      <c r="K214" s="53">
        <f t="shared" si="29"/>
        <v>0</v>
      </c>
      <c r="L214" s="39" t="str">
        <f t="shared" si="30"/>
        <v/>
      </c>
      <c r="M214" s="40" t="str">
        <f t="shared" si="27"/>
        <v/>
      </c>
      <c r="N214" s="40" t="str">
        <f t="shared" si="31"/>
        <v/>
      </c>
      <c r="O214" s="40" t="str">
        <f t="shared" si="32"/>
        <v/>
      </c>
      <c r="P214" s="40" t="str">
        <f t="shared" si="33"/>
        <v/>
      </c>
    </row>
    <row r="215" spans="8:16" ht="12.75" customHeight="1" x14ac:dyDescent="0.2">
      <c r="H215" s="52" t="e">
        <f t="shared" si="28"/>
        <v>#VALUE!</v>
      </c>
      <c r="I215" s="37" t="str">
        <f t="shared" si="34"/>
        <v/>
      </c>
      <c r="J215" s="38" t="str">
        <f t="shared" si="35"/>
        <v/>
      </c>
      <c r="K215" s="53">
        <f t="shared" si="29"/>
        <v>0</v>
      </c>
      <c r="L215" s="39" t="str">
        <f t="shared" si="30"/>
        <v/>
      </c>
      <c r="M215" s="40" t="str">
        <f t="shared" si="27"/>
        <v/>
      </c>
      <c r="N215" s="40" t="str">
        <f t="shared" si="31"/>
        <v/>
      </c>
      <c r="O215" s="40" t="str">
        <f t="shared" si="32"/>
        <v/>
      </c>
      <c r="P215" s="40" t="str">
        <f t="shared" si="33"/>
        <v/>
      </c>
    </row>
    <row r="216" spans="8:16" ht="12.75" customHeight="1" x14ac:dyDescent="0.2">
      <c r="H216" s="52" t="e">
        <f t="shared" si="28"/>
        <v>#VALUE!</v>
      </c>
      <c r="I216" s="37" t="str">
        <f t="shared" si="34"/>
        <v/>
      </c>
      <c r="J216" s="38" t="str">
        <f t="shared" si="35"/>
        <v/>
      </c>
      <c r="K216" s="53">
        <f t="shared" si="29"/>
        <v>0</v>
      </c>
      <c r="L216" s="39" t="str">
        <f t="shared" si="30"/>
        <v/>
      </c>
      <c r="M216" s="40" t="str">
        <f t="shared" si="27"/>
        <v/>
      </c>
      <c r="N216" s="40" t="str">
        <f t="shared" si="31"/>
        <v/>
      </c>
      <c r="O216" s="40" t="str">
        <f t="shared" si="32"/>
        <v/>
      </c>
      <c r="P216" s="40" t="str">
        <f t="shared" si="33"/>
        <v/>
      </c>
    </row>
    <row r="217" spans="8:16" ht="12.75" customHeight="1" x14ac:dyDescent="0.2">
      <c r="H217" s="52" t="e">
        <f t="shared" si="28"/>
        <v>#VALUE!</v>
      </c>
      <c r="I217" s="37" t="str">
        <f t="shared" si="34"/>
        <v/>
      </c>
      <c r="J217" s="38" t="str">
        <f t="shared" si="35"/>
        <v/>
      </c>
      <c r="K217" s="53">
        <f t="shared" si="29"/>
        <v>0</v>
      </c>
      <c r="L217" s="39" t="str">
        <f t="shared" si="30"/>
        <v/>
      </c>
      <c r="M217" s="40" t="str">
        <f t="shared" si="27"/>
        <v/>
      </c>
      <c r="N217" s="40" t="str">
        <f t="shared" si="31"/>
        <v/>
      </c>
      <c r="O217" s="40" t="str">
        <f t="shared" si="32"/>
        <v/>
      </c>
      <c r="P217" s="40" t="str">
        <f t="shared" si="33"/>
        <v/>
      </c>
    </row>
    <row r="218" spans="8:16" ht="12.75" customHeight="1" x14ac:dyDescent="0.2">
      <c r="H218" s="52" t="e">
        <f t="shared" si="28"/>
        <v>#VALUE!</v>
      </c>
      <c r="I218" s="37" t="str">
        <f t="shared" si="34"/>
        <v/>
      </c>
      <c r="J218" s="38" t="str">
        <f t="shared" si="35"/>
        <v/>
      </c>
      <c r="K218" s="53">
        <f t="shared" si="29"/>
        <v>0</v>
      </c>
      <c r="L218" s="39" t="str">
        <f t="shared" si="30"/>
        <v/>
      </c>
      <c r="M218" s="40" t="str">
        <f t="shared" si="27"/>
        <v/>
      </c>
      <c r="N218" s="40" t="str">
        <f t="shared" si="31"/>
        <v/>
      </c>
      <c r="O218" s="40" t="str">
        <f t="shared" si="32"/>
        <v/>
      </c>
      <c r="P218" s="40" t="str">
        <f t="shared" si="33"/>
        <v/>
      </c>
    </row>
    <row r="219" spans="8:16" ht="12.75" customHeight="1" x14ac:dyDescent="0.2">
      <c r="H219" s="52" t="e">
        <f t="shared" si="28"/>
        <v>#VALUE!</v>
      </c>
      <c r="I219" s="37" t="str">
        <f t="shared" si="34"/>
        <v/>
      </c>
      <c r="J219" s="38" t="str">
        <f t="shared" si="35"/>
        <v/>
      </c>
      <c r="K219" s="53">
        <f t="shared" si="29"/>
        <v>0</v>
      </c>
      <c r="L219" s="39" t="str">
        <f t="shared" si="30"/>
        <v/>
      </c>
      <c r="M219" s="40" t="str">
        <f t="shared" si="27"/>
        <v/>
      </c>
      <c r="N219" s="40" t="str">
        <f t="shared" si="31"/>
        <v/>
      </c>
      <c r="O219" s="40" t="str">
        <f t="shared" si="32"/>
        <v/>
      </c>
      <c r="P219" s="40" t="str">
        <f t="shared" si="33"/>
        <v/>
      </c>
    </row>
    <row r="220" spans="8:16" ht="12.75" customHeight="1" x14ac:dyDescent="0.2">
      <c r="H220" s="52" t="e">
        <f t="shared" si="28"/>
        <v>#VALUE!</v>
      </c>
      <c r="I220" s="37" t="str">
        <f t="shared" si="34"/>
        <v/>
      </c>
      <c r="J220" s="38" t="str">
        <f t="shared" si="35"/>
        <v/>
      </c>
      <c r="K220" s="53">
        <f t="shared" si="29"/>
        <v>0</v>
      </c>
      <c r="L220" s="39" t="str">
        <f t="shared" si="30"/>
        <v/>
      </c>
      <c r="M220" s="40" t="str">
        <f t="shared" si="27"/>
        <v/>
      </c>
      <c r="N220" s="40" t="str">
        <f t="shared" si="31"/>
        <v/>
      </c>
      <c r="O220" s="40" t="str">
        <f t="shared" si="32"/>
        <v/>
      </c>
      <c r="P220" s="40" t="str">
        <f t="shared" si="33"/>
        <v/>
      </c>
    </row>
    <row r="221" spans="8:16" ht="12.75" customHeight="1" x14ac:dyDescent="0.2">
      <c r="H221" s="52" t="e">
        <f t="shared" si="28"/>
        <v>#VALUE!</v>
      </c>
      <c r="I221" s="37" t="str">
        <f t="shared" si="34"/>
        <v/>
      </c>
      <c r="J221" s="38" t="str">
        <f t="shared" si="35"/>
        <v/>
      </c>
      <c r="K221" s="53">
        <f t="shared" si="29"/>
        <v>0</v>
      </c>
      <c r="L221" s="39" t="str">
        <f t="shared" si="30"/>
        <v/>
      </c>
      <c r="M221" s="40" t="str">
        <f t="shared" si="27"/>
        <v/>
      </c>
      <c r="N221" s="40" t="str">
        <f t="shared" si="31"/>
        <v/>
      </c>
      <c r="O221" s="40" t="str">
        <f t="shared" si="32"/>
        <v/>
      </c>
      <c r="P221" s="40" t="str">
        <f t="shared" si="33"/>
        <v/>
      </c>
    </row>
    <row r="222" spans="8:16" ht="12.75" customHeight="1" x14ac:dyDescent="0.2">
      <c r="H222" s="52" t="e">
        <f t="shared" si="28"/>
        <v>#VALUE!</v>
      </c>
      <c r="I222" s="37" t="str">
        <f t="shared" si="34"/>
        <v/>
      </c>
      <c r="J222" s="38" t="str">
        <f t="shared" si="35"/>
        <v/>
      </c>
      <c r="K222" s="53">
        <f t="shared" si="29"/>
        <v>0</v>
      </c>
      <c r="L222" s="39" t="str">
        <f t="shared" si="30"/>
        <v/>
      </c>
      <c r="M222" s="40" t="str">
        <f t="shared" si="27"/>
        <v/>
      </c>
      <c r="N222" s="40" t="str">
        <f t="shared" si="31"/>
        <v/>
      </c>
      <c r="O222" s="40" t="str">
        <f t="shared" si="32"/>
        <v/>
      </c>
      <c r="P222" s="40" t="str">
        <f t="shared" si="33"/>
        <v/>
      </c>
    </row>
    <row r="223" spans="8:16" ht="12.75" customHeight="1" x14ac:dyDescent="0.2">
      <c r="H223" s="52" t="e">
        <f t="shared" si="28"/>
        <v>#VALUE!</v>
      </c>
      <c r="I223" s="37" t="str">
        <f t="shared" si="34"/>
        <v/>
      </c>
      <c r="J223" s="38" t="str">
        <f t="shared" si="35"/>
        <v/>
      </c>
      <c r="K223" s="53">
        <f t="shared" si="29"/>
        <v>0</v>
      </c>
      <c r="L223" s="39" t="str">
        <f t="shared" si="30"/>
        <v/>
      </c>
      <c r="M223" s="40" t="str">
        <f t="shared" si="27"/>
        <v/>
      </c>
      <c r="N223" s="40" t="str">
        <f t="shared" si="31"/>
        <v/>
      </c>
      <c r="O223" s="40" t="str">
        <f t="shared" si="32"/>
        <v/>
      </c>
      <c r="P223" s="40" t="str">
        <f t="shared" si="33"/>
        <v/>
      </c>
    </row>
    <row r="224" spans="8:16" ht="12.75" customHeight="1" x14ac:dyDescent="0.2">
      <c r="H224" s="52" t="e">
        <f t="shared" si="28"/>
        <v>#VALUE!</v>
      </c>
      <c r="I224" s="37" t="str">
        <f t="shared" si="34"/>
        <v/>
      </c>
      <c r="J224" s="38" t="str">
        <f t="shared" si="35"/>
        <v/>
      </c>
      <c r="K224" s="53">
        <f t="shared" si="29"/>
        <v>0</v>
      </c>
      <c r="L224" s="39" t="str">
        <f t="shared" si="30"/>
        <v/>
      </c>
      <c r="M224" s="40" t="str">
        <f t="shared" si="27"/>
        <v/>
      </c>
      <c r="N224" s="40" t="str">
        <f t="shared" si="31"/>
        <v/>
      </c>
      <c r="O224" s="40" t="str">
        <f t="shared" si="32"/>
        <v/>
      </c>
      <c r="P224" s="40" t="str">
        <f t="shared" si="33"/>
        <v/>
      </c>
    </row>
    <row r="225" spans="8:16" ht="12.75" customHeight="1" x14ac:dyDescent="0.2">
      <c r="H225" s="52" t="e">
        <f t="shared" si="28"/>
        <v>#VALUE!</v>
      </c>
      <c r="I225" s="37" t="str">
        <f t="shared" si="34"/>
        <v/>
      </c>
      <c r="J225" s="38" t="str">
        <f t="shared" si="35"/>
        <v/>
      </c>
      <c r="K225" s="53">
        <f t="shared" si="29"/>
        <v>0</v>
      </c>
      <c r="L225" s="39" t="str">
        <f t="shared" si="30"/>
        <v/>
      </c>
      <c r="M225" s="40" t="str">
        <f t="shared" si="27"/>
        <v/>
      </c>
      <c r="N225" s="40" t="str">
        <f t="shared" si="31"/>
        <v/>
      </c>
      <c r="O225" s="40" t="str">
        <f t="shared" si="32"/>
        <v/>
      </c>
      <c r="P225" s="40" t="str">
        <f t="shared" si="33"/>
        <v/>
      </c>
    </row>
    <row r="226" spans="8:16" ht="12.75" customHeight="1" x14ac:dyDescent="0.2">
      <c r="H226" s="52" t="e">
        <f t="shared" si="28"/>
        <v>#VALUE!</v>
      </c>
      <c r="I226" s="37" t="str">
        <f t="shared" si="34"/>
        <v/>
      </c>
      <c r="J226" s="38" t="str">
        <f t="shared" si="35"/>
        <v/>
      </c>
      <c r="K226" s="53">
        <f t="shared" si="29"/>
        <v>0</v>
      </c>
      <c r="L226" s="39" t="str">
        <f t="shared" si="30"/>
        <v/>
      </c>
      <c r="M226" s="40" t="str">
        <f t="shared" si="27"/>
        <v/>
      </c>
      <c r="N226" s="40" t="str">
        <f t="shared" si="31"/>
        <v/>
      </c>
      <c r="O226" s="40" t="str">
        <f t="shared" si="32"/>
        <v/>
      </c>
      <c r="P226" s="40" t="str">
        <f t="shared" si="33"/>
        <v/>
      </c>
    </row>
    <row r="227" spans="8:16" ht="12.75" customHeight="1" x14ac:dyDescent="0.2">
      <c r="H227" s="52" t="e">
        <f t="shared" si="28"/>
        <v>#VALUE!</v>
      </c>
      <c r="I227" s="37" t="str">
        <f t="shared" si="34"/>
        <v/>
      </c>
      <c r="J227" s="38" t="str">
        <f t="shared" si="35"/>
        <v/>
      </c>
      <c r="K227" s="53">
        <f t="shared" si="29"/>
        <v>0</v>
      </c>
      <c r="L227" s="39" t="str">
        <f t="shared" si="30"/>
        <v/>
      </c>
      <c r="M227" s="40" t="str">
        <f t="shared" si="27"/>
        <v/>
      </c>
      <c r="N227" s="40" t="str">
        <f t="shared" si="31"/>
        <v/>
      </c>
      <c r="O227" s="40" t="str">
        <f t="shared" si="32"/>
        <v/>
      </c>
      <c r="P227" s="40" t="str">
        <f t="shared" si="33"/>
        <v/>
      </c>
    </row>
    <row r="228" spans="8:16" ht="12.75" customHeight="1" x14ac:dyDescent="0.2">
      <c r="H228" s="52" t="e">
        <f t="shared" si="28"/>
        <v>#VALUE!</v>
      </c>
      <c r="I228" s="37" t="str">
        <f t="shared" si="34"/>
        <v/>
      </c>
      <c r="J228" s="38" t="str">
        <f t="shared" si="35"/>
        <v/>
      </c>
      <c r="K228" s="53">
        <f t="shared" si="29"/>
        <v>0</v>
      </c>
      <c r="L228" s="39" t="str">
        <f t="shared" si="30"/>
        <v/>
      </c>
      <c r="M228" s="40" t="str">
        <f t="shared" si="27"/>
        <v/>
      </c>
      <c r="N228" s="40" t="str">
        <f t="shared" si="31"/>
        <v/>
      </c>
      <c r="O228" s="40" t="str">
        <f t="shared" si="32"/>
        <v/>
      </c>
      <c r="P228" s="40" t="str">
        <f t="shared" si="33"/>
        <v/>
      </c>
    </row>
    <row r="229" spans="8:16" ht="12.75" customHeight="1" x14ac:dyDescent="0.2">
      <c r="H229" s="52" t="e">
        <f t="shared" si="28"/>
        <v>#VALUE!</v>
      </c>
      <c r="I229" s="37" t="str">
        <f t="shared" si="34"/>
        <v/>
      </c>
      <c r="J229" s="38" t="str">
        <f t="shared" si="35"/>
        <v/>
      </c>
      <c r="K229" s="53">
        <f t="shared" si="29"/>
        <v>0</v>
      </c>
      <c r="L229" s="39" t="str">
        <f t="shared" si="30"/>
        <v/>
      </c>
      <c r="M229" s="40" t="str">
        <f t="shared" si="27"/>
        <v/>
      </c>
      <c r="N229" s="40" t="str">
        <f t="shared" si="31"/>
        <v/>
      </c>
      <c r="O229" s="40" t="str">
        <f t="shared" si="32"/>
        <v/>
      </c>
      <c r="P229" s="40" t="str">
        <f t="shared" si="33"/>
        <v/>
      </c>
    </row>
    <row r="230" spans="8:16" ht="12.75" customHeight="1" x14ac:dyDescent="0.2">
      <c r="H230" s="52" t="e">
        <f t="shared" si="28"/>
        <v>#VALUE!</v>
      </c>
      <c r="I230" s="37" t="str">
        <f t="shared" si="34"/>
        <v/>
      </c>
      <c r="J230" s="38" t="str">
        <f t="shared" si="35"/>
        <v/>
      </c>
      <c r="K230" s="53">
        <f t="shared" si="29"/>
        <v>0</v>
      </c>
      <c r="L230" s="39" t="str">
        <f t="shared" si="30"/>
        <v/>
      </c>
      <c r="M230" s="40" t="str">
        <f t="shared" si="27"/>
        <v/>
      </c>
      <c r="N230" s="40" t="str">
        <f t="shared" si="31"/>
        <v/>
      </c>
      <c r="O230" s="40" t="str">
        <f t="shared" si="32"/>
        <v/>
      </c>
      <c r="P230" s="40" t="str">
        <f t="shared" si="33"/>
        <v/>
      </c>
    </row>
    <row r="231" spans="8:16" ht="12.75" customHeight="1" x14ac:dyDescent="0.2">
      <c r="H231" s="52" t="e">
        <f t="shared" si="28"/>
        <v>#VALUE!</v>
      </c>
      <c r="I231" s="37" t="str">
        <f t="shared" si="34"/>
        <v/>
      </c>
      <c r="J231" s="38" t="str">
        <f t="shared" si="35"/>
        <v/>
      </c>
      <c r="K231" s="53">
        <f t="shared" si="29"/>
        <v>0</v>
      </c>
      <c r="L231" s="39" t="str">
        <f t="shared" si="30"/>
        <v/>
      </c>
      <c r="M231" s="40" t="str">
        <f t="shared" si="27"/>
        <v/>
      </c>
      <c r="N231" s="40" t="str">
        <f t="shared" si="31"/>
        <v/>
      </c>
      <c r="O231" s="40" t="str">
        <f t="shared" si="32"/>
        <v/>
      </c>
      <c r="P231" s="40" t="str">
        <f t="shared" si="33"/>
        <v/>
      </c>
    </row>
    <row r="232" spans="8:16" ht="12.75" customHeight="1" x14ac:dyDescent="0.2">
      <c r="H232" s="52" t="e">
        <f t="shared" si="28"/>
        <v>#VALUE!</v>
      </c>
      <c r="I232" s="37" t="str">
        <f t="shared" si="34"/>
        <v/>
      </c>
      <c r="J232" s="38" t="str">
        <f t="shared" si="35"/>
        <v/>
      </c>
      <c r="K232" s="53">
        <f t="shared" si="29"/>
        <v>0</v>
      </c>
      <c r="L232" s="39" t="str">
        <f t="shared" si="30"/>
        <v/>
      </c>
      <c r="M232" s="40" t="str">
        <f t="shared" si="27"/>
        <v/>
      </c>
      <c r="N232" s="40" t="str">
        <f t="shared" si="31"/>
        <v/>
      </c>
      <c r="O232" s="40" t="str">
        <f t="shared" si="32"/>
        <v/>
      </c>
      <c r="P232" s="40" t="str">
        <f t="shared" si="33"/>
        <v/>
      </c>
    </row>
    <row r="233" spans="8:16" ht="12.75" customHeight="1" x14ac:dyDescent="0.2">
      <c r="H233" s="52" t="e">
        <f t="shared" si="28"/>
        <v>#VALUE!</v>
      </c>
      <c r="I233" s="37" t="str">
        <f t="shared" si="34"/>
        <v/>
      </c>
      <c r="J233" s="38" t="str">
        <f t="shared" si="35"/>
        <v/>
      </c>
      <c r="K233" s="53">
        <f t="shared" si="29"/>
        <v>0</v>
      </c>
      <c r="L233" s="39" t="str">
        <f t="shared" si="30"/>
        <v/>
      </c>
      <c r="M233" s="40" t="str">
        <f t="shared" si="27"/>
        <v/>
      </c>
      <c r="N233" s="40" t="str">
        <f t="shared" si="31"/>
        <v/>
      </c>
      <c r="O233" s="40" t="str">
        <f t="shared" si="32"/>
        <v/>
      </c>
      <c r="P233" s="40" t="str">
        <f t="shared" si="33"/>
        <v/>
      </c>
    </row>
    <row r="234" spans="8:16" ht="12.75" customHeight="1" x14ac:dyDescent="0.2">
      <c r="H234" s="52" t="e">
        <f t="shared" si="28"/>
        <v>#VALUE!</v>
      </c>
      <c r="I234" s="37" t="str">
        <f t="shared" si="34"/>
        <v/>
      </c>
      <c r="J234" s="38" t="str">
        <f t="shared" si="35"/>
        <v/>
      </c>
      <c r="K234" s="53">
        <f t="shared" si="29"/>
        <v>0</v>
      </c>
      <c r="L234" s="39" t="str">
        <f t="shared" si="30"/>
        <v/>
      </c>
      <c r="M234" s="40" t="str">
        <f t="shared" si="27"/>
        <v/>
      </c>
      <c r="N234" s="40" t="str">
        <f t="shared" si="31"/>
        <v/>
      </c>
      <c r="O234" s="40" t="str">
        <f t="shared" si="32"/>
        <v/>
      </c>
      <c r="P234" s="40" t="str">
        <f t="shared" si="33"/>
        <v/>
      </c>
    </row>
    <row r="235" spans="8:16" ht="12.75" customHeight="1" x14ac:dyDescent="0.2">
      <c r="H235" s="52" t="e">
        <f t="shared" si="28"/>
        <v>#VALUE!</v>
      </c>
      <c r="I235" s="37" t="str">
        <f t="shared" si="34"/>
        <v/>
      </c>
      <c r="J235" s="38" t="str">
        <f t="shared" si="35"/>
        <v/>
      </c>
      <c r="K235" s="53">
        <f t="shared" si="29"/>
        <v>0</v>
      </c>
      <c r="L235" s="39" t="str">
        <f t="shared" si="30"/>
        <v/>
      </c>
      <c r="M235" s="40" t="str">
        <f t="shared" si="27"/>
        <v/>
      </c>
      <c r="N235" s="40" t="str">
        <f t="shared" si="31"/>
        <v/>
      </c>
      <c r="O235" s="40" t="str">
        <f t="shared" si="32"/>
        <v/>
      </c>
      <c r="P235" s="40" t="str">
        <f t="shared" si="33"/>
        <v/>
      </c>
    </row>
    <row r="236" spans="8:16" ht="12.75" customHeight="1" x14ac:dyDescent="0.2">
      <c r="H236" s="52" t="e">
        <f t="shared" si="28"/>
        <v>#VALUE!</v>
      </c>
      <c r="I236" s="37" t="str">
        <f t="shared" si="34"/>
        <v/>
      </c>
      <c r="J236" s="38" t="str">
        <f t="shared" si="35"/>
        <v/>
      </c>
      <c r="K236" s="53">
        <f t="shared" si="29"/>
        <v>0</v>
      </c>
      <c r="L236" s="39" t="str">
        <f t="shared" si="30"/>
        <v/>
      </c>
      <c r="M236" s="40" t="str">
        <f t="shared" si="27"/>
        <v/>
      </c>
      <c r="N236" s="40" t="str">
        <f t="shared" si="31"/>
        <v/>
      </c>
      <c r="O236" s="40" t="str">
        <f t="shared" si="32"/>
        <v/>
      </c>
      <c r="P236" s="40" t="str">
        <f t="shared" si="33"/>
        <v/>
      </c>
    </row>
    <row r="237" spans="8:16" ht="12.75" customHeight="1" x14ac:dyDescent="0.2">
      <c r="H237" s="52" t="e">
        <f t="shared" si="28"/>
        <v>#VALUE!</v>
      </c>
      <c r="I237" s="37" t="str">
        <f t="shared" si="34"/>
        <v/>
      </c>
      <c r="J237" s="38" t="str">
        <f t="shared" si="35"/>
        <v/>
      </c>
      <c r="K237" s="53">
        <f t="shared" si="29"/>
        <v>0</v>
      </c>
      <c r="L237" s="39" t="str">
        <f t="shared" si="30"/>
        <v/>
      </c>
      <c r="M237" s="40" t="str">
        <f t="shared" si="27"/>
        <v/>
      </c>
      <c r="N237" s="40" t="str">
        <f t="shared" si="31"/>
        <v/>
      </c>
      <c r="O237" s="40" t="str">
        <f t="shared" si="32"/>
        <v/>
      </c>
      <c r="P237" s="40" t="str">
        <f t="shared" si="33"/>
        <v/>
      </c>
    </row>
    <row r="238" spans="8:16" ht="12.75" customHeight="1" x14ac:dyDescent="0.2">
      <c r="H238" s="52" t="e">
        <f t="shared" si="28"/>
        <v>#VALUE!</v>
      </c>
      <c r="I238" s="37" t="str">
        <f t="shared" si="34"/>
        <v/>
      </c>
      <c r="J238" s="38" t="str">
        <f t="shared" si="35"/>
        <v/>
      </c>
      <c r="K238" s="53">
        <f t="shared" si="29"/>
        <v>0</v>
      </c>
      <c r="L238" s="39" t="str">
        <f t="shared" si="30"/>
        <v/>
      </c>
      <c r="M238" s="40" t="str">
        <f t="shared" si="27"/>
        <v/>
      </c>
      <c r="N238" s="40" t="str">
        <f t="shared" si="31"/>
        <v/>
      </c>
      <c r="O238" s="40" t="str">
        <f t="shared" si="32"/>
        <v/>
      </c>
      <c r="P238" s="40" t="str">
        <f t="shared" si="33"/>
        <v/>
      </c>
    </row>
    <row r="239" spans="8:16" ht="12.75" customHeight="1" x14ac:dyDescent="0.2">
      <c r="H239" s="52" t="e">
        <f t="shared" si="28"/>
        <v>#VALUE!</v>
      </c>
      <c r="I239" s="37" t="str">
        <f t="shared" si="34"/>
        <v/>
      </c>
      <c r="J239" s="38" t="str">
        <f t="shared" si="35"/>
        <v/>
      </c>
      <c r="K239" s="53">
        <f t="shared" si="29"/>
        <v>0</v>
      </c>
      <c r="L239" s="39" t="str">
        <f t="shared" si="30"/>
        <v/>
      </c>
      <c r="M239" s="40" t="str">
        <f t="shared" si="27"/>
        <v/>
      </c>
      <c r="N239" s="40" t="str">
        <f t="shared" si="31"/>
        <v/>
      </c>
      <c r="O239" s="40" t="str">
        <f t="shared" si="32"/>
        <v/>
      </c>
      <c r="P239" s="40" t="str">
        <f t="shared" si="33"/>
        <v/>
      </c>
    </row>
    <row r="240" spans="8:16" ht="12.75" customHeight="1" x14ac:dyDescent="0.2">
      <c r="H240" s="52" t="e">
        <f t="shared" si="28"/>
        <v>#VALUE!</v>
      </c>
      <c r="I240" s="37" t="str">
        <f t="shared" si="34"/>
        <v/>
      </c>
      <c r="J240" s="38" t="str">
        <f t="shared" si="35"/>
        <v/>
      </c>
      <c r="K240" s="53">
        <f t="shared" si="29"/>
        <v>0</v>
      </c>
      <c r="L240" s="39" t="str">
        <f t="shared" si="30"/>
        <v/>
      </c>
      <c r="M240" s="40" t="str">
        <f t="shared" si="27"/>
        <v/>
      </c>
      <c r="N240" s="40" t="str">
        <f t="shared" si="31"/>
        <v/>
      </c>
      <c r="O240" s="40" t="str">
        <f t="shared" si="32"/>
        <v/>
      </c>
      <c r="P240" s="40" t="str">
        <f t="shared" si="33"/>
        <v/>
      </c>
    </row>
    <row r="241" spans="8:16" ht="12.75" customHeight="1" x14ac:dyDescent="0.2">
      <c r="H241" s="52" t="e">
        <f t="shared" si="28"/>
        <v>#VALUE!</v>
      </c>
      <c r="I241" s="37" t="str">
        <f t="shared" si="34"/>
        <v/>
      </c>
      <c r="J241" s="38" t="str">
        <f t="shared" si="35"/>
        <v/>
      </c>
      <c r="K241" s="53">
        <f t="shared" si="29"/>
        <v>0</v>
      </c>
      <c r="L241" s="39" t="str">
        <f t="shared" si="30"/>
        <v/>
      </c>
      <c r="M241" s="40" t="str">
        <f t="shared" si="27"/>
        <v/>
      </c>
      <c r="N241" s="40" t="str">
        <f t="shared" si="31"/>
        <v/>
      </c>
      <c r="O241" s="40" t="str">
        <f t="shared" si="32"/>
        <v/>
      </c>
      <c r="P241" s="40" t="str">
        <f t="shared" si="33"/>
        <v/>
      </c>
    </row>
    <row r="242" spans="8:16" ht="12.75" customHeight="1" x14ac:dyDescent="0.2">
      <c r="H242" s="52" t="e">
        <f t="shared" si="28"/>
        <v>#VALUE!</v>
      </c>
      <c r="I242" s="37" t="str">
        <f t="shared" si="34"/>
        <v/>
      </c>
      <c r="J242" s="38" t="str">
        <f t="shared" si="35"/>
        <v/>
      </c>
      <c r="K242" s="53">
        <f t="shared" si="29"/>
        <v>0</v>
      </c>
      <c r="L242" s="39" t="str">
        <f t="shared" si="30"/>
        <v/>
      </c>
      <c r="M242" s="40" t="str">
        <f t="shared" si="27"/>
        <v/>
      </c>
      <c r="N242" s="40" t="str">
        <f t="shared" si="31"/>
        <v/>
      </c>
      <c r="O242" s="40" t="str">
        <f t="shared" si="32"/>
        <v/>
      </c>
      <c r="P242" s="40" t="str">
        <f t="shared" si="33"/>
        <v/>
      </c>
    </row>
    <row r="243" spans="8:16" ht="12.75" customHeight="1" x14ac:dyDescent="0.2">
      <c r="H243" s="52" t="e">
        <f t="shared" si="28"/>
        <v>#VALUE!</v>
      </c>
      <c r="I243" s="37" t="str">
        <f t="shared" si="34"/>
        <v/>
      </c>
      <c r="J243" s="38" t="str">
        <f t="shared" si="35"/>
        <v/>
      </c>
      <c r="K243" s="53">
        <f t="shared" si="29"/>
        <v>0</v>
      </c>
      <c r="L243" s="39" t="str">
        <f t="shared" si="30"/>
        <v/>
      </c>
      <c r="M243" s="40" t="str">
        <f t="shared" si="27"/>
        <v/>
      </c>
      <c r="N243" s="40" t="str">
        <f t="shared" si="31"/>
        <v/>
      </c>
      <c r="O243" s="40" t="str">
        <f t="shared" si="32"/>
        <v/>
      </c>
      <c r="P243" s="40" t="str">
        <f t="shared" si="33"/>
        <v/>
      </c>
    </row>
    <row r="244" spans="8:16" ht="12.75" customHeight="1" x14ac:dyDescent="0.2">
      <c r="H244" s="52" t="e">
        <f t="shared" si="28"/>
        <v>#VALUE!</v>
      </c>
      <c r="I244" s="37" t="str">
        <f t="shared" si="34"/>
        <v/>
      </c>
      <c r="J244" s="38" t="str">
        <f t="shared" si="35"/>
        <v/>
      </c>
      <c r="K244" s="53">
        <f t="shared" si="29"/>
        <v>0</v>
      </c>
      <c r="L244" s="39" t="str">
        <f t="shared" si="30"/>
        <v/>
      </c>
      <c r="M244" s="40" t="str">
        <f t="shared" si="27"/>
        <v/>
      </c>
      <c r="N244" s="40" t="str">
        <f t="shared" si="31"/>
        <v/>
      </c>
      <c r="O244" s="40" t="str">
        <f t="shared" si="32"/>
        <v/>
      </c>
      <c r="P244" s="40" t="str">
        <f t="shared" si="33"/>
        <v/>
      </c>
    </row>
    <row r="245" spans="8:16" ht="12.75" customHeight="1" x14ac:dyDescent="0.2">
      <c r="H245" s="52" t="e">
        <f t="shared" si="28"/>
        <v>#VALUE!</v>
      </c>
      <c r="I245" s="37" t="str">
        <f t="shared" si="34"/>
        <v/>
      </c>
      <c r="J245" s="38" t="str">
        <f t="shared" si="35"/>
        <v/>
      </c>
      <c r="K245" s="53">
        <f t="shared" si="29"/>
        <v>0</v>
      </c>
      <c r="L245" s="39" t="str">
        <f t="shared" si="30"/>
        <v/>
      </c>
      <c r="M245" s="40" t="str">
        <f t="shared" si="27"/>
        <v/>
      </c>
      <c r="N245" s="40" t="str">
        <f t="shared" si="31"/>
        <v/>
      </c>
      <c r="O245" s="40" t="str">
        <f t="shared" si="32"/>
        <v/>
      </c>
      <c r="P245" s="40" t="str">
        <f t="shared" si="33"/>
        <v/>
      </c>
    </row>
    <row r="246" spans="8:16" ht="12.75" customHeight="1" x14ac:dyDescent="0.2">
      <c r="H246" s="52" t="e">
        <f t="shared" si="28"/>
        <v>#VALUE!</v>
      </c>
      <c r="I246" s="37" t="str">
        <f t="shared" si="34"/>
        <v/>
      </c>
      <c r="J246" s="38" t="str">
        <f t="shared" si="35"/>
        <v/>
      </c>
      <c r="K246" s="53">
        <f t="shared" si="29"/>
        <v>0</v>
      </c>
      <c r="L246" s="39" t="str">
        <f t="shared" si="30"/>
        <v/>
      </c>
      <c r="M246" s="40" t="str">
        <f t="shared" si="27"/>
        <v/>
      </c>
      <c r="N246" s="40" t="str">
        <f t="shared" si="31"/>
        <v/>
      </c>
      <c r="O246" s="40" t="str">
        <f t="shared" si="32"/>
        <v/>
      </c>
      <c r="P246" s="40" t="str">
        <f t="shared" si="33"/>
        <v/>
      </c>
    </row>
    <row r="247" spans="8:16" ht="12.75" customHeight="1" x14ac:dyDescent="0.2">
      <c r="H247" s="52" t="e">
        <f t="shared" si="28"/>
        <v>#VALUE!</v>
      </c>
      <c r="I247" s="37" t="str">
        <f t="shared" si="34"/>
        <v/>
      </c>
      <c r="J247" s="38" t="str">
        <f t="shared" si="35"/>
        <v/>
      </c>
      <c r="K247" s="53">
        <f t="shared" si="29"/>
        <v>0</v>
      </c>
      <c r="L247" s="39" t="str">
        <f t="shared" si="30"/>
        <v/>
      </c>
      <c r="M247" s="40" t="str">
        <f t="shared" si="27"/>
        <v/>
      </c>
      <c r="N247" s="40" t="str">
        <f t="shared" si="31"/>
        <v/>
      </c>
      <c r="O247" s="40" t="str">
        <f t="shared" si="32"/>
        <v/>
      </c>
      <c r="P247" s="40" t="str">
        <f t="shared" si="33"/>
        <v/>
      </c>
    </row>
    <row r="248" spans="8:16" ht="12.75" customHeight="1" x14ac:dyDescent="0.2">
      <c r="H248" s="52" t="e">
        <f t="shared" si="28"/>
        <v>#VALUE!</v>
      </c>
      <c r="I248" s="37" t="str">
        <f t="shared" si="34"/>
        <v/>
      </c>
      <c r="J248" s="38" t="str">
        <f t="shared" si="35"/>
        <v/>
      </c>
      <c r="K248" s="53">
        <f t="shared" si="29"/>
        <v>0</v>
      </c>
      <c r="L248" s="39" t="str">
        <f t="shared" si="30"/>
        <v/>
      </c>
      <c r="M248" s="40" t="str">
        <f t="shared" si="27"/>
        <v/>
      </c>
      <c r="N248" s="40" t="str">
        <f t="shared" si="31"/>
        <v/>
      </c>
      <c r="O248" s="40" t="str">
        <f t="shared" si="32"/>
        <v/>
      </c>
      <c r="P248" s="40" t="str">
        <f t="shared" si="33"/>
        <v/>
      </c>
    </row>
    <row r="249" spans="8:16" ht="12.75" customHeight="1" x14ac:dyDescent="0.2">
      <c r="H249" s="52" t="e">
        <f t="shared" si="28"/>
        <v>#VALUE!</v>
      </c>
      <c r="I249" s="37" t="str">
        <f t="shared" si="34"/>
        <v/>
      </c>
      <c r="J249" s="38" t="str">
        <f t="shared" si="35"/>
        <v/>
      </c>
      <c r="K249" s="53">
        <f t="shared" si="29"/>
        <v>0</v>
      </c>
      <c r="L249" s="39" t="str">
        <f t="shared" si="30"/>
        <v/>
      </c>
      <c r="M249" s="40" t="str">
        <f t="shared" si="27"/>
        <v/>
      </c>
      <c r="N249" s="40" t="str">
        <f t="shared" si="31"/>
        <v/>
      </c>
      <c r="O249" s="40" t="str">
        <f t="shared" si="32"/>
        <v/>
      </c>
      <c r="P249" s="40" t="str">
        <f t="shared" si="33"/>
        <v/>
      </c>
    </row>
    <row r="250" spans="8:16" ht="12.75" customHeight="1" x14ac:dyDescent="0.2">
      <c r="H250" s="52" t="e">
        <f t="shared" si="28"/>
        <v>#VALUE!</v>
      </c>
      <c r="I250" s="37" t="str">
        <f t="shared" si="34"/>
        <v/>
      </c>
      <c r="J250" s="38" t="str">
        <f t="shared" si="35"/>
        <v/>
      </c>
      <c r="K250" s="53">
        <f t="shared" si="29"/>
        <v>0</v>
      </c>
      <c r="L250" s="39" t="str">
        <f t="shared" si="30"/>
        <v/>
      </c>
      <c r="M250" s="40" t="str">
        <f t="shared" si="27"/>
        <v/>
      </c>
      <c r="N250" s="40" t="str">
        <f t="shared" si="31"/>
        <v/>
      </c>
      <c r="O250" s="40" t="str">
        <f t="shared" si="32"/>
        <v/>
      </c>
      <c r="P250" s="40" t="str">
        <f t="shared" si="33"/>
        <v/>
      </c>
    </row>
    <row r="251" spans="8:16" ht="12.75" customHeight="1" x14ac:dyDescent="0.2">
      <c r="H251" s="52" t="e">
        <f t="shared" si="28"/>
        <v>#VALUE!</v>
      </c>
      <c r="I251" s="37" t="str">
        <f t="shared" si="34"/>
        <v/>
      </c>
      <c r="J251" s="38" t="str">
        <f t="shared" si="35"/>
        <v/>
      </c>
      <c r="K251" s="53">
        <f t="shared" si="29"/>
        <v>0</v>
      </c>
      <c r="L251" s="39" t="str">
        <f t="shared" si="30"/>
        <v/>
      </c>
      <c r="M251" s="40" t="str">
        <f t="shared" si="27"/>
        <v/>
      </c>
      <c r="N251" s="40" t="str">
        <f t="shared" si="31"/>
        <v/>
      </c>
      <c r="O251" s="40" t="str">
        <f t="shared" si="32"/>
        <v/>
      </c>
      <c r="P251" s="40" t="str">
        <f t="shared" si="33"/>
        <v/>
      </c>
    </row>
    <row r="252" spans="8:16" ht="12.75" customHeight="1" x14ac:dyDescent="0.2">
      <c r="H252" s="52" t="e">
        <f t="shared" si="28"/>
        <v>#VALUE!</v>
      </c>
      <c r="I252" s="37" t="str">
        <f t="shared" si="34"/>
        <v/>
      </c>
      <c r="J252" s="38" t="str">
        <f t="shared" si="35"/>
        <v/>
      </c>
      <c r="K252" s="53">
        <f t="shared" si="29"/>
        <v>0</v>
      </c>
      <c r="L252" s="39" t="str">
        <f t="shared" si="30"/>
        <v/>
      </c>
      <c r="M252" s="40" t="str">
        <f t="shared" si="27"/>
        <v/>
      </c>
      <c r="N252" s="40" t="str">
        <f t="shared" si="31"/>
        <v/>
      </c>
      <c r="O252" s="40" t="str">
        <f t="shared" si="32"/>
        <v/>
      </c>
      <c r="P252" s="40" t="str">
        <f t="shared" si="33"/>
        <v/>
      </c>
    </row>
    <row r="253" spans="8:16" ht="12.75" customHeight="1" x14ac:dyDescent="0.2">
      <c r="H253" s="52" t="e">
        <f t="shared" si="28"/>
        <v>#VALUE!</v>
      </c>
      <c r="I253" s="37" t="str">
        <f t="shared" si="34"/>
        <v/>
      </c>
      <c r="J253" s="38" t="str">
        <f t="shared" si="35"/>
        <v/>
      </c>
      <c r="K253" s="53">
        <f t="shared" si="29"/>
        <v>0</v>
      </c>
      <c r="L253" s="39" t="str">
        <f t="shared" si="30"/>
        <v/>
      </c>
      <c r="M253" s="40" t="str">
        <f t="shared" si="27"/>
        <v/>
      </c>
      <c r="N253" s="40" t="str">
        <f t="shared" si="31"/>
        <v/>
      </c>
      <c r="O253" s="40" t="str">
        <f t="shared" si="32"/>
        <v/>
      </c>
      <c r="P253" s="40" t="str">
        <f t="shared" si="33"/>
        <v/>
      </c>
    </row>
    <row r="254" spans="8:16" ht="12.75" customHeight="1" x14ac:dyDescent="0.2">
      <c r="H254" s="52" t="e">
        <f t="shared" si="28"/>
        <v>#VALUE!</v>
      </c>
      <c r="I254" s="37" t="str">
        <f t="shared" si="34"/>
        <v/>
      </c>
      <c r="J254" s="38" t="str">
        <f t="shared" si="35"/>
        <v/>
      </c>
      <c r="K254" s="53">
        <f t="shared" si="29"/>
        <v>0</v>
      </c>
      <c r="L254" s="39" t="str">
        <f t="shared" si="30"/>
        <v/>
      </c>
      <c r="M254" s="40" t="str">
        <f t="shared" si="27"/>
        <v/>
      </c>
      <c r="N254" s="40" t="str">
        <f t="shared" si="31"/>
        <v/>
      </c>
      <c r="O254" s="40" t="str">
        <f t="shared" si="32"/>
        <v/>
      </c>
      <c r="P254" s="40" t="str">
        <f t="shared" si="33"/>
        <v/>
      </c>
    </row>
    <row r="255" spans="8:16" ht="12.75" customHeight="1" x14ac:dyDescent="0.2">
      <c r="H255" s="52" t="e">
        <f t="shared" si="28"/>
        <v>#VALUE!</v>
      </c>
      <c r="I255" s="37" t="str">
        <f t="shared" si="34"/>
        <v/>
      </c>
      <c r="J255" s="38" t="str">
        <f t="shared" si="35"/>
        <v/>
      </c>
      <c r="K255" s="53">
        <f t="shared" si="29"/>
        <v>0</v>
      </c>
      <c r="L255" s="39" t="str">
        <f t="shared" si="30"/>
        <v/>
      </c>
      <c r="M255" s="40" t="str">
        <f t="shared" si="27"/>
        <v/>
      </c>
      <c r="N255" s="40" t="str">
        <f t="shared" si="31"/>
        <v/>
      </c>
      <c r="O255" s="40" t="str">
        <f t="shared" si="32"/>
        <v/>
      </c>
      <c r="P255" s="40" t="str">
        <f t="shared" si="33"/>
        <v/>
      </c>
    </row>
    <row r="256" spans="8:16" ht="12.75" customHeight="1" x14ac:dyDescent="0.2">
      <c r="H256" s="52" t="e">
        <f t="shared" si="28"/>
        <v>#VALUE!</v>
      </c>
      <c r="I256" s="37" t="str">
        <f t="shared" si="34"/>
        <v/>
      </c>
      <c r="J256" s="38" t="str">
        <f t="shared" si="35"/>
        <v/>
      </c>
      <c r="K256" s="53">
        <f t="shared" si="29"/>
        <v>0</v>
      </c>
      <c r="L256" s="39" t="str">
        <f t="shared" si="30"/>
        <v/>
      </c>
      <c r="M256" s="40" t="str">
        <f t="shared" si="27"/>
        <v/>
      </c>
      <c r="N256" s="40" t="str">
        <f t="shared" si="31"/>
        <v/>
      </c>
      <c r="O256" s="40" t="str">
        <f t="shared" si="32"/>
        <v/>
      </c>
      <c r="P256" s="40" t="str">
        <f t="shared" si="33"/>
        <v/>
      </c>
    </row>
    <row r="257" spans="8:16" ht="12.75" customHeight="1" x14ac:dyDescent="0.2">
      <c r="H257" s="52" t="e">
        <f t="shared" si="28"/>
        <v>#VALUE!</v>
      </c>
      <c r="I257" s="37" t="str">
        <f t="shared" si="34"/>
        <v/>
      </c>
      <c r="J257" s="38" t="str">
        <f t="shared" si="35"/>
        <v/>
      </c>
      <c r="K257" s="53">
        <f t="shared" si="29"/>
        <v>0</v>
      </c>
      <c r="L257" s="39" t="str">
        <f t="shared" si="30"/>
        <v/>
      </c>
      <c r="M257" s="40" t="str">
        <f t="shared" si="27"/>
        <v/>
      </c>
      <c r="N257" s="40" t="str">
        <f t="shared" si="31"/>
        <v/>
      </c>
      <c r="O257" s="40" t="str">
        <f t="shared" si="32"/>
        <v/>
      </c>
      <c r="P257" s="40" t="str">
        <f t="shared" si="33"/>
        <v/>
      </c>
    </row>
    <row r="258" spans="8:16" ht="12.75" customHeight="1" x14ac:dyDescent="0.2">
      <c r="I258" s="37" t="str">
        <f t="shared" si="34"/>
        <v/>
      </c>
      <c r="J258" s="38" t="str">
        <f t="shared" si="35"/>
        <v/>
      </c>
      <c r="K258" s="53">
        <f t="shared" si="29"/>
        <v>0</v>
      </c>
      <c r="L258" s="39" t="str">
        <f t="shared" si="30"/>
        <v/>
      </c>
      <c r="M258" s="40" t="str">
        <f t="shared" si="27"/>
        <v/>
      </c>
      <c r="N258" s="40" t="str">
        <f t="shared" si="31"/>
        <v/>
      </c>
      <c r="O258" s="40" t="str">
        <f t="shared" si="32"/>
        <v/>
      </c>
      <c r="P258" s="40" t="str">
        <f t="shared" si="33"/>
        <v/>
      </c>
    </row>
    <row r="259" spans="8:16" ht="12.75" customHeight="1" x14ac:dyDescent="0.2">
      <c r="I259" s="37" t="str">
        <f t="shared" si="34"/>
        <v/>
      </c>
      <c r="J259" s="38" t="str">
        <f t="shared" si="35"/>
        <v/>
      </c>
      <c r="K259" s="53">
        <f t="shared" si="29"/>
        <v>0</v>
      </c>
      <c r="L259" s="39" t="str">
        <f t="shared" si="30"/>
        <v/>
      </c>
      <c r="M259" s="40" t="str">
        <f t="shared" si="27"/>
        <v/>
      </c>
      <c r="N259" s="40" t="str">
        <f t="shared" si="31"/>
        <v/>
      </c>
      <c r="O259" s="40" t="str">
        <f t="shared" si="32"/>
        <v/>
      </c>
      <c r="P259" s="40" t="str">
        <f t="shared" si="33"/>
        <v/>
      </c>
    </row>
    <row r="260" spans="8:16" ht="12.75" customHeight="1" x14ac:dyDescent="0.2">
      <c r="I260" s="37" t="str">
        <f t="shared" si="34"/>
        <v/>
      </c>
      <c r="J260" s="38" t="str">
        <f t="shared" si="35"/>
        <v/>
      </c>
      <c r="K260" s="53">
        <f t="shared" si="29"/>
        <v>0</v>
      </c>
      <c r="L260" s="39" t="str">
        <f t="shared" si="30"/>
        <v/>
      </c>
      <c r="M260" s="40" t="str">
        <f t="shared" si="27"/>
        <v/>
      </c>
      <c r="N260" s="40" t="str">
        <f t="shared" si="31"/>
        <v/>
      </c>
      <c r="O260" s="40" t="str">
        <f t="shared" si="32"/>
        <v/>
      </c>
      <c r="P260" s="40" t="str">
        <f t="shared" si="33"/>
        <v/>
      </c>
    </row>
    <row r="261" spans="8:16" ht="12.75" customHeight="1" x14ac:dyDescent="0.2">
      <c r="I261" s="37" t="str">
        <f t="shared" si="34"/>
        <v/>
      </c>
      <c r="J261" s="38" t="str">
        <f t="shared" si="35"/>
        <v/>
      </c>
      <c r="K261" s="53">
        <f t="shared" si="29"/>
        <v>0</v>
      </c>
      <c r="L261" s="39" t="str">
        <f t="shared" si="30"/>
        <v/>
      </c>
      <c r="M261" s="40" t="str">
        <f t="shared" si="27"/>
        <v/>
      </c>
      <c r="N261" s="40" t="str">
        <f t="shared" si="31"/>
        <v/>
      </c>
      <c r="O261" s="40" t="str">
        <f t="shared" si="32"/>
        <v/>
      </c>
      <c r="P261" s="40" t="str">
        <f t="shared" si="33"/>
        <v/>
      </c>
    </row>
    <row r="262" spans="8:16" ht="12.75" customHeight="1" x14ac:dyDescent="0.2">
      <c r="I262" s="37" t="str">
        <f t="shared" si="34"/>
        <v/>
      </c>
      <c r="J262" s="38" t="str">
        <f t="shared" si="35"/>
        <v/>
      </c>
      <c r="K262" s="53">
        <f t="shared" si="29"/>
        <v>0</v>
      </c>
      <c r="L262" s="39" t="str">
        <f t="shared" si="30"/>
        <v/>
      </c>
      <c r="M262" s="40" t="str">
        <f t="shared" si="27"/>
        <v/>
      </c>
      <c r="N262" s="40" t="str">
        <f t="shared" si="31"/>
        <v/>
      </c>
      <c r="O262" s="40" t="str">
        <f t="shared" si="32"/>
        <v/>
      </c>
      <c r="P262" s="40" t="str">
        <f t="shared" si="33"/>
        <v/>
      </c>
    </row>
    <row r="263" spans="8:16" ht="12.75" customHeight="1" x14ac:dyDescent="0.2">
      <c r="I263" s="37" t="str">
        <f t="shared" si="34"/>
        <v/>
      </c>
      <c r="J263" s="38" t="str">
        <f t="shared" si="35"/>
        <v/>
      </c>
      <c r="K263" s="53">
        <f t="shared" si="29"/>
        <v>0</v>
      </c>
      <c r="L263" s="39" t="str">
        <f t="shared" si="30"/>
        <v/>
      </c>
      <c r="M263" s="40" t="str">
        <f t="shared" si="27"/>
        <v/>
      </c>
      <c r="N263" s="40" t="str">
        <f t="shared" si="31"/>
        <v/>
      </c>
      <c r="O263" s="40" t="str">
        <f t="shared" si="32"/>
        <v/>
      </c>
      <c r="P263" s="40" t="str">
        <f t="shared" si="33"/>
        <v/>
      </c>
    </row>
    <row r="264" spans="8:16" ht="12.75" customHeight="1" x14ac:dyDescent="0.2">
      <c r="I264" s="37" t="str">
        <f t="shared" si="34"/>
        <v/>
      </c>
      <c r="J264" s="38" t="str">
        <f t="shared" si="35"/>
        <v/>
      </c>
      <c r="K264" s="53">
        <f t="shared" si="29"/>
        <v>0</v>
      </c>
      <c r="L264" s="39" t="str">
        <f t="shared" si="30"/>
        <v/>
      </c>
      <c r="M264" s="40" t="str">
        <f t="shared" si="27"/>
        <v/>
      </c>
      <c r="N264" s="40" t="str">
        <f t="shared" si="31"/>
        <v/>
      </c>
      <c r="O264" s="40" t="str">
        <f t="shared" si="32"/>
        <v/>
      </c>
      <c r="P264" s="40" t="str">
        <f t="shared" si="33"/>
        <v/>
      </c>
    </row>
    <row r="265" spans="8:16" ht="12.75" customHeight="1" x14ac:dyDescent="0.2">
      <c r="I265" s="37" t="str">
        <f t="shared" si="34"/>
        <v/>
      </c>
      <c r="J265" s="38" t="str">
        <f t="shared" si="35"/>
        <v/>
      </c>
      <c r="K265" s="53">
        <f t="shared" si="29"/>
        <v>0</v>
      </c>
      <c r="L265" s="39" t="str">
        <f t="shared" si="30"/>
        <v/>
      </c>
      <c r="M265" s="40" t="str">
        <f t="shared" si="27"/>
        <v/>
      </c>
      <c r="N265" s="40" t="str">
        <f t="shared" si="31"/>
        <v/>
      </c>
      <c r="O265" s="40" t="str">
        <f t="shared" si="32"/>
        <v/>
      </c>
      <c r="P265" s="40" t="str">
        <f t="shared" si="33"/>
        <v/>
      </c>
    </row>
    <row r="266" spans="8:16" ht="12.75" customHeight="1" x14ac:dyDescent="0.2">
      <c r="I266" s="37" t="str">
        <f t="shared" si="34"/>
        <v/>
      </c>
      <c r="J266" s="38" t="str">
        <f t="shared" si="35"/>
        <v/>
      </c>
      <c r="K266" s="53">
        <f t="shared" si="29"/>
        <v>0</v>
      </c>
      <c r="L266" s="39" t="str">
        <f t="shared" si="30"/>
        <v/>
      </c>
      <c r="M266" s="40" t="str">
        <f t="shared" si="27"/>
        <v/>
      </c>
      <c r="N266" s="40" t="str">
        <f t="shared" si="31"/>
        <v/>
      </c>
      <c r="O266" s="40" t="str">
        <f t="shared" si="32"/>
        <v/>
      </c>
      <c r="P266" s="40" t="str">
        <f t="shared" si="33"/>
        <v/>
      </c>
    </row>
    <row r="267" spans="8:16" ht="12.75" customHeight="1" x14ac:dyDescent="0.2">
      <c r="I267" s="37" t="str">
        <f t="shared" si="34"/>
        <v/>
      </c>
      <c r="J267" s="38" t="str">
        <f t="shared" si="35"/>
        <v/>
      </c>
      <c r="K267" s="53">
        <f t="shared" si="29"/>
        <v>0</v>
      </c>
      <c r="L267" s="39" t="str">
        <f t="shared" si="30"/>
        <v/>
      </c>
      <c r="M267" s="40" t="str">
        <f t="shared" si="27"/>
        <v/>
      </c>
      <c r="N267" s="40" t="str">
        <f t="shared" si="31"/>
        <v/>
      </c>
      <c r="O267" s="40" t="str">
        <f t="shared" si="32"/>
        <v/>
      </c>
      <c r="P267" s="40" t="str">
        <f t="shared" si="33"/>
        <v/>
      </c>
    </row>
    <row r="268" spans="8:16" ht="12.75" customHeight="1" x14ac:dyDescent="0.2">
      <c r="I268" s="37" t="str">
        <f t="shared" si="34"/>
        <v/>
      </c>
      <c r="J268" s="38" t="str">
        <f t="shared" si="35"/>
        <v/>
      </c>
      <c r="K268" s="53">
        <f t="shared" si="29"/>
        <v>0</v>
      </c>
      <c r="L268" s="39" t="str">
        <f t="shared" si="30"/>
        <v/>
      </c>
      <c r="M268" s="40" t="str">
        <f t="shared" si="27"/>
        <v/>
      </c>
      <c r="N268" s="40" t="str">
        <f t="shared" si="31"/>
        <v/>
      </c>
      <c r="O268" s="40" t="str">
        <f t="shared" si="32"/>
        <v/>
      </c>
      <c r="P268" s="40" t="str">
        <f t="shared" si="33"/>
        <v/>
      </c>
    </row>
    <row r="269" spans="8:16" ht="12.75" customHeight="1" x14ac:dyDescent="0.2">
      <c r="I269" s="37" t="str">
        <f t="shared" si="34"/>
        <v/>
      </c>
      <c r="J269" s="38" t="str">
        <f t="shared" si="35"/>
        <v/>
      </c>
      <c r="K269" s="53">
        <f t="shared" si="29"/>
        <v>0</v>
      </c>
      <c r="L269" s="39" t="str">
        <f t="shared" si="30"/>
        <v/>
      </c>
      <c r="M269" s="40" t="str">
        <f t="shared" si="27"/>
        <v/>
      </c>
      <c r="N269" s="40" t="str">
        <f t="shared" si="31"/>
        <v/>
      </c>
      <c r="O269" s="40" t="str">
        <f t="shared" si="32"/>
        <v/>
      </c>
      <c r="P269" s="40" t="str">
        <f t="shared" si="33"/>
        <v/>
      </c>
    </row>
    <row r="270" spans="8:16" ht="12.75" customHeight="1" x14ac:dyDescent="0.2">
      <c r="I270" s="37" t="str">
        <f t="shared" si="34"/>
        <v/>
      </c>
      <c r="J270" s="38" t="str">
        <f t="shared" si="35"/>
        <v/>
      </c>
      <c r="K270" s="53">
        <f t="shared" si="29"/>
        <v>0</v>
      </c>
      <c r="L270" s="39" t="str">
        <f t="shared" si="30"/>
        <v/>
      </c>
      <c r="M270" s="40" t="str">
        <f t="shared" ref="M270:M333" si="36">IF(I270&lt;&gt;"",P269,"")</f>
        <v/>
      </c>
      <c r="N270" s="40" t="str">
        <f t="shared" si="31"/>
        <v/>
      </c>
      <c r="O270" s="40" t="str">
        <f t="shared" si="32"/>
        <v/>
      </c>
      <c r="P270" s="40" t="str">
        <f t="shared" si="33"/>
        <v/>
      </c>
    </row>
    <row r="271" spans="8:16" ht="12.75" customHeight="1" x14ac:dyDescent="0.2">
      <c r="I271" s="37" t="str">
        <f t="shared" si="34"/>
        <v/>
      </c>
      <c r="J271" s="38" t="str">
        <f t="shared" si="35"/>
        <v/>
      </c>
      <c r="K271" s="53">
        <f t="shared" si="29"/>
        <v>0</v>
      </c>
      <c r="L271" s="39" t="str">
        <f t="shared" si="30"/>
        <v/>
      </c>
      <c r="M271" s="40" t="str">
        <f t="shared" si="36"/>
        <v/>
      </c>
      <c r="N271" s="40" t="str">
        <f t="shared" si="31"/>
        <v/>
      </c>
      <c r="O271" s="40" t="str">
        <f t="shared" si="32"/>
        <v/>
      </c>
      <c r="P271" s="40" t="str">
        <f t="shared" si="33"/>
        <v/>
      </c>
    </row>
    <row r="272" spans="8:16" ht="12.75" customHeight="1" x14ac:dyDescent="0.2">
      <c r="I272" s="37" t="str">
        <f t="shared" si="34"/>
        <v/>
      </c>
      <c r="J272" s="38" t="str">
        <f t="shared" si="35"/>
        <v/>
      </c>
      <c r="K272" s="53">
        <f t="shared" si="29"/>
        <v>0</v>
      </c>
      <c r="L272" s="39" t="str">
        <f t="shared" si="30"/>
        <v/>
      </c>
      <c r="M272" s="40" t="str">
        <f t="shared" si="36"/>
        <v/>
      </c>
      <c r="N272" s="40" t="str">
        <f t="shared" si="31"/>
        <v/>
      </c>
      <c r="O272" s="40" t="str">
        <f t="shared" si="32"/>
        <v/>
      </c>
      <c r="P272" s="40" t="str">
        <f t="shared" si="33"/>
        <v/>
      </c>
    </row>
    <row r="273" spans="9:16" ht="12.75" customHeight="1" x14ac:dyDescent="0.2">
      <c r="I273" s="37" t="str">
        <f t="shared" si="34"/>
        <v/>
      </c>
      <c r="J273" s="38" t="str">
        <f t="shared" si="35"/>
        <v/>
      </c>
      <c r="K273" s="53">
        <f t="shared" si="29"/>
        <v>0</v>
      </c>
      <c r="L273" s="39" t="str">
        <f t="shared" si="30"/>
        <v/>
      </c>
      <c r="M273" s="40" t="str">
        <f t="shared" si="36"/>
        <v/>
      </c>
      <c r="N273" s="40" t="str">
        <f t="shared" si="31"/>
        <v/>
      </c>
      <c r="O273" s="40" t="str">
        <f t="shared" si="32"/>
        <v/>
      </c>
      <c r="P273" s="40" t="str">
        <f t="shared" si="33"/>
        <v/>
      </c>
    </row>
    <row r="274" spans="9:16" ht="12.75" customHeight="1" x14ac:dyDescent="0.2">
      <c r="I274" s="37" t="str">
        <f t="shared" si="34"/>
        <v/>
      </c>
      <c r="J274" s="38" t="str">
        <f t="shared" si="35"/>
        <v/>
      </c>
      <c r="K274" s="53">
        <f t="shared" si="29"/>
        <v>0</v>
      </c>
      <c r="L274" s="39" t="str">
        <f t="shared" si="30"/>
        <v/>
      </c>
      <c r="M274" s="40" t="str">
        <f t="shared" si="36"/>
        <v/>
      </c>
      <c r="N274" s="40" t="str">
        <f t="shared" si="31"/>
        <v/>
      </c>
      <c r="O274" s="40" t="str">
        <f t="shared" si="32"/>
        <v/>
      </c>
      <c r="P274" s="40" t="str">
        <f t="shared" si="33"/>
        <v/>
      </c>
    </row>
    <row r="275" spans="9:16" ht="12.75" customHeight="1" x14ac:dyDescent="0.2">
      <c r="I275" s="37" t="str">
        <f t="shared" si="34"/>
        <v/>
      </c>
      <c r="J275" s="38" t="str">
        <f t="shared" si="35"/>
        <v/>
      </c>
      <c r="K275" s="53">
        <f t="shared" ref="K275:K338" si="37">IF(J276="",0,J276)</f>
        <v>0</v>
      </c>
      <c r="L275" s="39" t="str">
        <f t="shared" ref="L275:L338" si="38">IF(J275="","",$L$14)</f>
        <v/>
      </c>
      <c r="M275" s="40" t="str">
        <f t="shared" si="36"/>
        <v/>
      </c>
      <c r="N275" s="40" t="str">
        <f t="shared" ref="N275:N338" si="39">IF(I275&lt;&gt;"",$N$14*M275,"")</f>
        <v/>
      </c>
      <c r="O275" s="40" t="str">
        <f t="shared" ref="O275:O338" si="40">IF(I275&lt;&gt;"",L275-N275,"")</f>
        <v/>
      </c>
      <c r="P275" s="40" t="str">
        <f t="shared" ref="P275:P338" si="41">IF(I275&lt;&gt;"",M275-O275,"")</f>
        <v/>
      </c>
    </row>
    <row r="276" spans="9:16" ht="12.75" customHeight="1" x14ac:dyDescent="0.2">
      <c r="I276" s="37" t="str">
        <f t="shared" ref="I276:I339" si="42">IF(I275&gt;=$I$14,"",I275+1)</f>
        <v/>
      </c>
      <c r="J276" s="38" t="str">
        <f t="shared" ref="J276:J339" si="43">IF(I276="","",EDATE($J$18,I275))</f>
        <v/>
      </c>
      <c r="K276" s="53">
        <f t="shared" si="37"/>
        <v>0</v>
      </c>
      <c r="L276" s="39" t="str">
        <f t="shared" si="38"/>
        <v/>
      </c>
      <c r="M276" s="40" t="str">
        <f t="shared" si="36"/>
        <v/>
      </c>
      <c r="N276" s="40" t="str">
        <f t="shared" si="39"/>
        <v/>
      </c>
      <c r="O276" s="40" t="str">
        <f t="shared" si="40"/>
        <v/>
      </c>
      <c r="P276" s="40" t="str">
        <f t="shared" si="41"/>
        <v/>
      </c>
    </row>
    <row r="277" spans="9:16" ht="12.75" customHeight="1" x14ac:dyDescent="0.2">
      <c r="I277" s="37" t="str">
        <f t="shared" si="42"/>
        <v/>
      </c>
      <c r="J277" s="38" t="str">
        <f t="shared" si="43"/>
        <v/>
      </c>
      <c r="K277" s="53">
        <f t="shared" si="37"/>
        <v>0</v>
      </c>
      <c r="L277" s="39" t="str">
        <f t="shared" si="38"/>
        <v/>
      </c>
      <c r="M277" s="40" t="str">
        <f t="shared" si="36"/>
        <v/>
      </c>
      <c r="N277" s="40" t="str">
        <f t="shared" si="39"/>
        <v/>
      </c>
      <c r="O277" s="40" t="str">
        <f t="shared" si="40"/>
        <v/>
      </c>
      <c r="P277" s="40" t="str">
        <f t="shared" si="41"/>
        <v/>
      </c>
    </row>
    <row r="278" spans="9:16" ht="12.75" customHeight="1" x14ac:dyDescent="0.2">
      <c r="I278" s="37" t="str">
        <f t="shared" si="42"/>
        <v/>
      </c>
      <c r="J278" s="38" t="str">
        <f t="shared" si="43"/>
        <v/>
      </c>
      <c r="K278" s="53">
        <f t="shared" si="37"/>
        <v>0</v>
      </c>
      <c r="L278" s="39" t="str">
        <f t="shared" si="38"/>
        <v/>
      </c>
      <c r="M278" s="40" t="str">
        <f t="shared" si="36"/>
        <v/>
      </c>
      <c r="N278" s="40" t="str">
        <f t="shared" si="39"/>
        <v/>
      </c>
      <c r="O278" s="40" t="str">
        <f t="shared" si="40"/>
        <v/>
      </c>
      <c r="P278" s="40" t="str">
        <f t="shared" si="41"/>
        <v/>
      </c>
    </row>
    <row r="279" spans="9:16" ht="12.75" customHeight="1" x14ac:dyDescent="0.2">
      <c r="I279" s="37" t="str">
        <f t="shared" si="42"/>
        <v/>
      </c>
      <c r="J279" s="38" t="str">
        <f t="shared" si="43"/>
        <v/>
      </c>
      <c r="K279" s="53">
        <f t="shared" si="37"/>
        <v>0</v>
      </c>
      <c r="L279" s="39" t="str">
        <f t="shared" si="38"/>
        <v/>
      </c>
      <c r="M279" s="40" t="str">
        <f t="shared" si="36"/>
        <v/>
      </c>
      <c r="N279" s="40" t="str">
        <f t="shared" si="39"/>
        <v/>
      </c>
      <c r="O279" s="40" t="str">
        <f t="shared" si="40"/>
        <v/>
      </c>
      <c r="P279" s="40" t="str">
        <f t="shared" si="41"/>
        <v/>
      </c>
    </row>
    <row r="280" spans="9:16" ht="12.75" customHeight="1" x14ac:dyDescent="0.2">
      <c r="I280" s="37" t="str">
        <f t="shared" si="42"/>
        <v/>
      </c>
      <c r="J280" s="38" t="str">
        <f t="shared" si="43"/>
        <v/>
      </c>
      <c r="K280" s="53">
        <f t="shared" si="37"/>
        <v>0</v>
      </c>
      <c r="L280" s="39" t="str">
        <f t="shared" si="38"/>
        <v/>
      </c>
      <c r="M280" s="40" t="str">
        <f t="shared" si="36"/>
        <v/>
      </c>
      <c r="N280" s="40" t="str">
        <f t="shared" si="39"/>
        <v/>
      </c>
      <c r="O280" s="40" t="str">
        <f t="shared" si="40"/>
        <v/>
      </c>
      <c r="P280" s="40" t="str">
        <f t="shared" si="41"/>
        <v/>
      </c>
    </row>
    <row r="281" spans="9:16" ht="12.75" customHeight="1" x14ac:dyDescent="0.2">
      <c r="I281" s="37" t="str">
        <f t="shared" si="42"/>
        <v/>
      </c>
      <c r="J281" s="38" t="str">
        <f t="shared" si="43"/>
        <v/>
      </c>
      <c r="K281" s="53">
        <f t="shared" si="37"/>
        <v>0</v>
      </c>
      <c r="L281" s="39" t="str">
        <f t="shared" si="38"/>
        <v/>
      </c>
      <c r="M281" s="40" t="str">
        <f t="shared" si="36"/>
        <v/>
      </c>
      <c r="N281" s="40" t="str">
        <f t="shared" si="39"/>
        <v/>
      </c>
      <c r="O281" s="40" t="str">
        <f t="shared" si="40"/>
        <v/>
      </c>
      <c r="P281" s="40" t="str">
        <f t="shared" si="41"/>
        <v/>
      </c>
    </row>
    <row r="282" spans="9:16" ht="12.75" customHeight="1" x14ac:dyDescent="0.2">
      <c r="I282" s="37" t="str">
        <f t="shared" si="42"/>
        <v/>
      </c>
      <c r="J282" s="38" t="str">
        <f t="shared" si="43"/>
        <v/>
      </c>
      <c r="K282" s="53">
        <f t="shared" si="37"/>
        <v>0</v>
      </c>
      <c r="L282" s="39" t="str">
        <f t="shared" si="38"/>
        <v/>
      </c>
      <c r="M282" s="40" t="str">
        <f t="shared" si="36"/>
        <v/>
      </c>
      <c r="N282" s="40" t="str">
        <f t="shared" si="39"/>
        <v/>
      </c>
      <c r="O282" s="40" t="str">
        <f t="shared" si="40"/>
        <v/>
      </c>
      <c r="P282" s="40" t="str">
        <f t="shared" si="41"/>
        <v/>
      </c>
    </row>
    <row r="283" spans="9:16" ht="12.75" customHeight="1" x14ac:dyDescent="0.2">
      <c r="I283" s="37" t="str">
        <f t="shared" si="42"/>
        <v/>
      </c>
      <c r="J283" s="38" t="str">
        <f t="shared" si="43"/>
        <v/>
      </c>
      <c r="K283" s="53">
        <f t="shared" si="37"/>
        <v>0</v>
      </c>
      <c r="L283" s="39" t="str">
        <f t="shared" si="38"/>
        <v/>
      </c>
      <c r="M283" s="40" t="str">
        <f t="shared" si="36"/>
        <v/>
      </c>
      <c r="N283" s="40" t="str">
        <f t="shared" si="39"/>
        <v/>
      </c>
      <c r="O283" s="40" t="str">
        <f t="shared" si="40"/>
        <v/>
      </c>
      <c r="P283" s="40" t="str">
        <f t="shared" si="41"/>
        <v/>
      </c>
    </row>
    <row r="284" spans="9:16" ht="12.75" customHeight="1" x14ac:dyDescent="0.2">
      <c r="I284" s="37" t="str">
        <f t="shared" si="42"/>
        <v/>
      </c>
      <c r="J284" s="38" t="str">
        <f t="shared" si="43"/>
        <v/>
      </c>
      <c r="K284" s="53">
        <f t="shared" si="37"/>
        <v>0</v>
      </c>
      <c r="L284" s="39" t="str">
        <f t="shared" si="38"/>
        <v/>
      </c>
      <c r="M284" s="40" t="str">
        <f t="shared" si="36"/>
        <v/>
      </c>
      <c r="N284" s="40" t="str">
        <f t="shared" si="39"/>
        <v/>
      </c>
      <c r="O284" s="40" t="str">
        <f t="shared" si="40"/>
        <v/>
      </c>
      <c r="P284" s="40" t="str">
        <f t="shared" si="41"/>
        <v/>
      </c>
    </row>
    <row r="285" spans="9:16" ht="12.75" customHeight="1" x14ac:dyDescent="0.2">
      <c r="I285" s="37" t="str">
        <f t="shared" si="42"/>
        <v/>
      </c>
      <c r="J285" s="38" t="str">
        <f t="shared" si="43"/>
        <v/>
      </c>
      <c r="K285" s="53">
        <f t="shared" si="37"/>
        <v>0</v>
      </c>
      <c r="L285" s="39" t="str">
        <f t="shared" si="38"/>
        <v/>
      </c>
      <c r="M285" s="40" t="str">
        <f t="shared" si="36"/>
        <v/>
      </c>
      <c r="N285" s="40" t="str">
        <f t="shared" si="39"/>
        <v/>
      </c>
      <c r="O285" s="40" t="str">
        <f t="shared" si="40"/>
        <v/>
      </c>
      <c r="P285" s="40" t="str">
        <f t="shared" si="41"/>
        <v/>
      </c>
    </row>
    <row r="286" spans="9:16" ht="12.75" customHeight="1" x14ac:dyDescent="0.2">
      <c r="I286" s="37" t="str">
        <f t="shared" si="42"/>
        <v/>
      </c>
      <c r="J286" s="38" t="str">
        <f t="shared" si="43"/>
        <v/>
      </c>
      <c r="K286" s="53">
        <f t="shared" si="37"/>
        <v>0</v>
      </c>
      <c r="L286" s="39" t="str">
        <f t="shared" si="38"/>
        <v/>
      </c>
      <c r="M286" s="40" t="str">
        <f t="shared" si="36"/>
        <v/>
      </c>
      <c r="N286" s="40" t="str">
        <f t="shared" si="39"/>
        <v/>
      </c>
      <c r="O286" s="40" t="str">
        <f t="shared" si="40"/>
        <v/>
      </c>
      <c r="P286" s="40" t="str">
        <f t="shared" si="41"/>
        <v/>
      </c>
    </row>
    <row r="287" spans="9:16" ht="12.75" customHeight="1" x14ac:dyDescent="0.2">
      <c r="I287" s="37" t="str">
        <f t="shared" si="42"/>
        <v/>
      </c>
      <c r="J287" s="38" t="str">
        <f t="shared" si="43"/>
        <v/>
      </c>
      <c r="K287" s="53">
        <f t="shared" si="37"/>
        <v>0</v>
      </c>
      <c r="L287" s="39" t="str">
        <f t="shared" si="38"/>
        <v/>
      </c>
      <c r="M287" s="40" t="str">
        <f t="shared" si="36"/>
        <v/>
      </c>
      <c r="N287" s="40" t="str">
        <f t="shared" si="39"/>
        <v/>
      </c>
      <c r="O287" s="40" t="str">
        <f t="shared" si="40"/>
        <v/>
      </c>
      <c r="P287" s="40" t="str">
        <f t="shared" si="41"/>
        <v/>
      </c>
    </row>
    <row r="288" spans="9:16" ht="12.75" customHeight="1" x14ac:dyDescent="0.2">
      <c r="I288" s="37" t="str">
        <f t="shared" si="42"/>
        <v/>
      </c>
      <c r="J288" s="38" t="str">
        <f t="shared" si="43"/>
        <v/>
      </c>
      <c r="K288" s="53">
        <f t="shared" si="37"/>
        <v>0</v>
      </c>
      <c r="L288" s="39" t="str">
        <f t="shared" si="38"/>
        <v/>
      </c>
      <c r="M288" s="40" t="str">
        <f t="shared" si="36"/>
        <v/>
      </c>
      <c r="N288" s="40" t="str">
        <f t="shared" si="39"/>
        <v/>
      </c>
      <c r="O288" s="40" t="str">
        <f t="shared" si="40"/>
        <v/>
      </c>
      <c r="P288" s="40" t="str">
        <f t="shared" si="41"/>
        <v/>
      </c>
    </row>
    <row r="289" spans="9:16" ht="12.75" customHeight="1" x14ac:dyDescent="0.2">
      <c r="I289" s="37" t="str">
        <f t="shared" si="42"/>
        <v/>
      </c>
      <c r="J289" s="38" t="str">
        <f t="shared" si="43"/>
        <v/>
      </c>
      <c r="K289" s="53">
        <f t="shared" si="37"/>
        <v>0</v>
      </c>
      <c r="L289" s="39" t="str">
        <f t="shared" si="38"/>
        <v/>
      </c>
      <c r="M289" s="40" t="str">
        <f t="shared" si="36"/>
        <v/>
      </c>
      <c r="N289" s="40" t="str">
        <f t="shared" si="39"/>
        <v/>
      </c>
      <c r="O289" s="40" t="str">
        <f t="shared" si="40"/>
        <v/>
      </c>
      <c r="P289" s="40" t="str">
        <f t="shared" si="41"/>
        <v/>
      </c>
    </row>
    <row r="290" spans="9:16" ht="12.75" customHeight="1" x14ac:dyDescent="0.2">
      <c r="I290" s="37" t="str">
        <f t="shared" si="42"/>
        <v/>
      </c>
      <c r="J290" s="38" t="str">
        <f t="shared" si="43"/>
        <v/>
      </c>
      <c r="K290" s="53">
        <f t="shared" si="37"/>
        <v>0</v>
      </c>
      <c r="L290" s="39" t="str">
        <f t="shared" si="38"/>
        <v/>
      </c>
      <c r="M290" s="40" t="str">
        <f t="shared" si="36"/>
        <v/>
      </c>
      <c r="N290" s="40" t="str">
        <f t="shared" si="39"/>
        <v/>
      </c>
      <c r="O290" s="40" t="str">
        <f t="shared" si="40"/>
        <v/>
      </c>
      <c r="P290" s="40" t="str">
        <f t="shared" si="41"/>
        <v/>
      </c>
    </row>
    <row r="291" spans="9:16" ht="12.75" customHeight="1" x14ac:dyDescent="0.2">
      <c r="I291" s="37" t="str">
        <f t="shared" si="42"/>
        <v/>
      </c>
      <c r="J291" s="38" t="str">
        <f t="shared" si="43"/>
        <v/>
      </c>
      <c r="K291" s="53">
        <f t="shared" si="37"/>
        <v>0</v>
      </c>
      <c r="L291" s="39" t="str">
        <f t="shared" si="38"/>
        <v/>
      </c>
      <c r="M291" s="40" t="str">
        <f t="shared" si="36"/>
        <v/>
      </c>
      <c r="N291" s="40" t="str">
        <f t="shared" si="39"/>
        <v/>
      </c>
      <c r="O291" s="40" t="str">
        <f t="shared" si="40"/>
        <v/>
      </c>
      <c r="P291" s="40" t="str">
        <f t="shared" si="41"/>
        <v/>
      </c>
    </row>
    <row r="292" spans="9:16" ht="12.75" customHeight="1" x14ac:dyDescent="0.2">
      <c r="I292" s="37" t="str">
        <f t="shared" si="42"/>
        <v/>
      </c>
      <c r="J292" s="38" t="str">
        <f t="shared" si="43"/>
        <v/>
      </c>
      <c r="K292" s="53">
        <f t="shared" si="37"/>
        <v>0</v>
      </c>
      <c r="L292" s="39" t="str">
        <f t="shared" si="38"/>
        <v/>
      </c>
      <c r="M292" s="40" t="str">
        <f t="shared" si="36"/>
        <v/>
      </c>
      <c r="N292" s="40" t="str">
        <f t="shared" si="39"/>
        <v/>
      </c>
      <c r="O292" s="40" t="str">
        <f t="shared" si="40"/>
        <v/>
      </c>
      <c r="P292" s="40" t="str">
        <f t="shared" si="41"/>
        <v/>
      </c>
    </row>
    <row r="293" spans="9:16" ht="12.75" customHeight="1" x14ac:dyDescent="0.2">
      <c r="I293" s="37" t="str">
        <f t="shared" si="42"/>
        <v/>
      </c>
      <c r="J293" s="38" t="str">
        <f t="shared" si="43"/>
        <v/>
      </c>
      <c r="K293" s="53">
        <f t="shared" si="37"/>
        <v>0</v>
      </c>
      <c r="L293" s="39" t="str">
        <f t="shared" si="38"/>
        <v/>
      </c>
      <c r="M293" s="40" t="str">
        <f t="shared" si="36"/>
        <v/>
      </c>
      <c r="N293" s="40" t="str">
        <f t="shared" si="39"/>
        <v/>
      </c>
      <c r="O293" s="40" t="str">
        <f t="shared" si="40"/>
        <v/>
      </c>
      <c r="P293" s="40" t="str">
        <f t="shared" si="41"/>
        <v/>
      </c>
    </row>
    <row r="294" spans="9:16" ht="12.75" customHeight="1" x14ac:dyDescent="0.2">
      <c r="I294" s="37" t="str">
        <f t="shared" si="42"/>
        <v/>
      </c>
      <c r="J294" s="38" t="str">
        <f t="shared" si="43"/>
        <v/>
      </c>
      <c r="K294" s="53">
        <f t="shared" si="37"/>
        <v>0</v>
      </c>
      <c r="L294" s="39" t="str">
        <f t="shared" si="38"/>
        <v/>
      </c>
      <c r="M294" s="40" t="str">
        <f t="shared" si="36"/>
        <v/>
      </c>
      <c r="N294" s="40" t="str">
        <f t="shared" si="39"/>
        <v/>
      </c>
      <c r="O294" s="40" t="str">
        <f t="shared" si="40"/>
        <v/>
      </c>
      <c r="P294" s="40" t="str">
        <f t="shared" si="41"/>
        <v/>
      </c>
    </row>
    <row r="295" spans="9:16" ht="12.75" customHeight="1" x14ac:dyDescent="0.2">
      <c r="I295" s="37" t="str">
        <f t="shared" si="42"/>
        <v/>
      </c>
      <c r="J295" s="38" t="str">
        <f t="shared" si="43"/>
        <v/>
      </c>
      <c r="K295" s="53">
        <f t="shared" si="37"/>
        <v>0</v>
      </c>
      <c r="L295" s="39" t="str">
        <f t="shared" si="38"/>
        <v/>
      </c>
      <c r="M295" s="40" t="str">
        <f t="shared" si="36"/>
        <v/>
      </c>
      <c r="N295" s="40" t="str">
        <f t="shared" si="39"/>
        <v/>
      </c>
      <c r="O295" s="40" t="str">
        <f t="shared" si="40"/>
        <v/>
      </c>
      <c r="P295" s="40" t="str">
        <f t="shared" si="41"/>
        <v/>
      </c>
    </row>
    <row r="296" spans="9:16" ht="12.75" customHeight="1" x14ac:dyDescent="0.2">
      <c r="I296" s="37" t="str">
        <f t="shared" si="42"/>
        <v/>
      </c>
      <c r="J296" s="38" t="str">
        <f t="shared" si="43"/>
        <v/>
      </c>
      <c r="K296" s="53">
        <f t="shared" si="37"/>
        <v>0</v>
      </c>
      <c r="L296" s="39" t="str">
        <f t="shared" si="38"/>
        <v/>
      </c>
      <c r="M296" s="40" t="str">
        <f t="shared" si="36"/>
        <v/>
      </c>
      <c r="N296" s="40" t="str">
        <f t="shared" si="39"/>
        <v/>
      </c>
      <c r="O296" s="40" t="str">
        <f t="shared" si="40"/>
        <v/>
      </c>
      <c r="P296" s="40" t="str">
        <f t="shared" si="41"/>
        <v/>
      </c>
    </row>
    <row r="297" spans="9:16" ht="12.75" customHeight="1" x14ac:dyDescent="0.2">
      <c r="I297" s="37" t="str">
        <f t="shared" si="42"/>
        <v/>
      </c>
      <c r="J297" s="38" t="str">
        <f t="shared" si="43"/>
        <v/>
      </c>
      <c r="K297" s="53">
        <f t="shared" si="37"/>
        <v>0</v>
      </c>
      <c r="L297" s="39" t="str">
        <f t="shared" si="38"/>
        <v/>
      </c>
      <c r="M297" s="40" t="str">
        <f t="shared" si="36"/>
        <v/>
      </c>
      <c r="N297" s="40" t="str">
        <f t="shared" si="39"/>
        <v/>
      </c>
      <c r="O297" s="40" t="str">
        <f t="shared" si="40"/>
        <v/>
      </c>
      <c r="P297" s="40" t="str">
        <f t="shared" si="41"/>
        <v/>
      </c>
    </row>
    <row r="298" spans="9:16" ht="12.75" customHeight="1" x14ac:dyDescent="0.2">
      <c r="I298" s="37" t="str">
        <f t="shared" si="42"/>
        <v/>
      </c>
      <c r="J298" s="38" t="str">
        <f t="shared" si="43"/>
        <v/>
      </c>
      <c r="K298" s="53">
        <f t="shared" si="37"/>
        <v>0</v>
      </c>
      <c r="L298" s="39" t="str">
        <f t="shared" si="38"/>
        <v/>
      </c>
      <c r="M298" s="40" t="str">
        <f t="shared" si="36"/>
        <v/>
      </c>
      <c r="N298" s="40" t="str">
        <f t="shared" si="39"/>
        <v/>
      </c>
      <c r="O298" s="40" t="str">
        <f t="shared" si="40"/>
        <v/>
      </c>
      <c r="P298" s="40" t="str">
        <f t="shared" si="41"/>
        <v/>
      </c>
    </row>
    <row r="299" spans="9:16" ht="12.75" customHeight="1" x14ac:dyDescent="0.2">
      <c r="I299" s="37" t="str">
        <f t="shared" si="42"/>
        <v/>
      </c>
      <c r="J299" s="38" t="str">
        <f t="shared" si="43"/>
        <v/>
      </c>
      <c r="K299" s="53">
        <f t="shared" si="37"/>
        <v>0</v>
      </c>
      <c r="L299" s="39" t="str">
        <f t="shared" si="38"/>
        <v/>
      </c>
      <c r="M299" s="40" t="str">
        <f t="shared" si="36"/>
        <v/>
      </c>
      <c r="N299" s="40" t="str">
        <f t="shared" si="39"/>
        <v/>
      </c>
      <c r="O299" s="40" t="str">
        <f t="shared" si="40"/>
        <v/>
      </c>
      <c r="P299" s="40" t="str">
        <f t="shared" si="41"/>
        <v/>
      </c>
    </row>
    <row r="300" spans="9:16" ht="12.75" customHeight="1" x14ac:dyDescent="0.2">
      <c r="I300" s="37" t="str">
        <f t="shared" si="42"/>
        <v/>
      </c>
      <c r="J300" s="38" t="str">
        <f t="shared" si="43"/>
        <v/>
      </c>
      <c r="K300" s="53">
        <f t="shared" si="37"/>
        <v>0</v>
      </c>
      <c r="L300" s="39" t="str">
        <f t="shared" si="38"/>
        <v/>
      </c>
      <c r="M300" s="40" t="str">
        <f t="shared" si="36"/>
        <v/>
      </c>
      <c r="N300" s="40" t="str">
        <f t="shared" si="39"/>
        <v/>
      </c>
      <c r="O300" s="40" t="str">
        <f t="shared" si="40"/>
        <v/>
      </c>
      <c r="P300" s="40" t="str">
        <f t="shared" si="41"/>
        <v/>
      </c>
    </row>
    <row r="301" spans="9:16" ht="12.75" customHeight="1" x14ac:dyDescent="0.2">
      <c r="I301" s="37" t="str">
        <f t="shared" si="42"/>
        <v/>
      </c>
      <c r="J301" s="38" t="str">
        <f t="shared" si="43"/>
        <v/>
      </c>
      <c r="K301" s="53">
        <f t="shared" si="37"/>
        <v>0</v>
      </c>
      <c r="L301" s="39" t="str">
        <f t="shared" si="38"/>
        <v/>
      </c>
      <c r="M301" s="40" t="str">
        <f t="shared" si="36"/>
        <v/>
      </c>
      <c r="N301" s="40" t="str">
        <f t="shared" si="39"/>
        <v/>
      </c>
      <c r="O301" s="40" t="str">
        <f t="shared" si="40"/>
        <v/>
      </c>
      <c r="P301" s="40" t="str">
        <f t="shared" si="41"/>
        <v/>
      </c>
    </row>
    <row r="302" spans="9:16" ht="12.75" customHeight="1" x14ac:dyDescent="0.2">
      <c r="I302" s="37" t="str">
        <f t="shared" si="42"/>
        <v/>
      </c>
      <c r="J302" s="38" t="str">
        <f t="shared" si="43"/>
        <v/>
      </c>
      <c r="K302" s="53">
        <f t="shared" si="37"/>
        <v>0</v>
      </c>
      <c r="L302" s="39" t="str">
        <f t="shared" si="38"/>
        <v/>
      </c>
      <c r="M302" s="40" t="str">
        <f t="shared" si="36"/>
        <v/>
      </c>
      <c r="N302" s="40" t="str">
        <f t="shared" si="39"/>
        <v/>
      </c>
      <c r="O302" s="40" t="str">
        <f t="shared" si="40"/>
        <v/>
      </c>
      <c r="P302" s="40" t="str">
        <f t="shared" si="41"/>
        <v/>
      </c>
    </row>
    <row r="303" spans="9:16" ht="12.75" customHeight="1" x14ac:dyDescent="0.2">
      <c r="I303" s="37" t="str">
        <f t="shared" si="42"/>
        <v/>
      </c>
      <c r="J303" s="38" t="str">
        <f t="shared" si="43"/>
        <v/>
      </c>
      <c r="K303" s="53">
        <f t="shared" si="37"/>
        <v>0</v>
      </c>
      <c r="L303" s="39" t="str">
        <f t="shared" si="38"/>
        <v/>
      </c>
      <c r="M303" s="40" t="str">
        <f t="shared" si="36"/>
        <v/>
      </c>
      <c r="N303" s="40" t="str">
        <f t="shared" si="39"/>
        <v/>
      </c>
      <c r="O303" s="40" t="str">
        <f t="shared" si="40"/>
        <v/>
      </c>
      <c r="P303" s="40" t="str">
        <f t="shared" si="41"/>
        <v/>
      </c>
    </row>
    <row r="304" spans="9:16" ht="12.75" customHeight="1" x14ac:dyDescent="0.2">
      <c r="I304" s="37" t="str">
        <f t="shared" si="42"/>
        <v/>
      </c>
      <c r="J304" s="38" t="str">
        <f t="shared" si="43"/>
        <v/>
      </c>
      <c r="K304" s="53">
        <f t="shared" si="37"/>
        <v>0</v>
      </c>
      <c r="L304" s="39" t="str">
        <f t="shared" si="38"/>
        <v/>
      </c>
      <c r="M304" s="40" t="str">
        <f t="shared" si="36"/>
        <v/>
      </c>
      <c r="N304" s="40" t="str">
        <f t="shared" si="39"/>
        <v/>
      </c>
      <c r="O304" s="40" t="str">
        <f t="shared" si="40"/>
        <v/>
      </c>
      <c r="P304" s="40" t="str">
        <f t="shared" si="41"/>
        <v/>
      </c>
    </row>
    <row r="305" spans="9:16" ht="12.75" customHeight="1" x14ac:dyDescent="0.2">
      <c r="I305" s="37" t="str">
        <f t="shared" si="42"/>
        <v/>
      </c>
      <c r="J305" s="38" t="str">
        <f t="shared" si="43"/>
        <v/>
      </c>
      <c r="K305" s="53">
        <f t="shared" si="37"/>
        <v>0</v>
      </c>
      <c r="L305" s="39" t="str">
        <f t="shared" si="38"/>
        <v/>
      </c>
      <c r="M305" s="40" t="str">
        <f t="shared" si="36"/>
        <v/>
      </c>
      <c r="N305" s="40" t="str">
        <f t="shared" si="39"/>
        <v/>
      </c>
      <c r="O305" s="40" t="str">
        <f t="shared" si="40"/>
        <v/>
      </c>
      <c r="P305" s="40" t="str">
        <f t="shared" si="41"/>
        <v/>
      </c>
    </row>
    <row r="306" spans="9:16" ht="12.75" customHeight="1" x14ac:dyDescent="0.2">
      <c r="I306" s="37" t="str">
        <f t="shared" si="42"/>
        <v/>
      </c>
      <c r="J306" s="38" t="str">
        <f t="shared" si="43"/>
        <v/>
      </c>
      <c r="K306" s="53">
        <f t="shared" si="37"/>
        <v>0</v>
      </c>
      <c r="L306" s="39" t="str">
        <f t="shared" si="38"/>
        <v/>
      </c>
      <c r="M306" s="40" t="str">
        <f t="shared" si="36"/>
        <v/>
      </c>
      <c r="N306" s="40" t="str">
        <f t="shared" si="39"/>
        <v/>
      </c>
      <c r="O306" s="40" t="str">
        <f t="shared" si="40"/>
        <v/>
      </c>
      <c r="P306" s="40" t="str">
        <f t="shared" si="41"/>
        <v/>
      </c>
    </row>
    <row r="307" spans="9:16" ht="12.75" customHeight="1" x14ac:dyDescent="0.2">
      <c r="I307" s="37" t="str">
        <f t="shared" si="42"/>
        <v/>
      </c>
      <c r="J307" s="38" t="str">
        <f t="shared" si="43"/>
        <v/>
      </c>
      <c r="K307" s="53">
        <f t="shared" si="37"/>
        <v>0</v>
      </c>
      <c r="L307" s="39" t="str">
        <f t="shared" si="38"/>
        <v/>
      </c>
      <c r="M307" s="40" t="str">
        <f t="shared" si="36"/>
        <v/>
      </c>
      <c r="N307" s="40" t="str">
        <f t="shared" si="39"/>
        <v/>
      </c>
      <c r="O307" s="40" t="str">
        <f t="shared" si="40"/>
        <v/>
      </c>
      <c r="P307" s="40" t="str">
        <f t="shared" si="41"/>
        <v/>
      </c>
    </row>
    <row r="308" spans="9:16" ht="12.75" customHeight="1" x14ac:dyDescent="0.2">
      <c r="I308" s="37" t="str">
        <f t="shared" si="42"/>
        <v/>
      </c>
      <c r="J308" s="38" t="str">
        <f t="shared" si="43"/>
        <v/>
      </c>
      <c r="K308" s="53">
        <f t="shared" si="37"/>
        <v>0</v>
      </c>
      <c r="L308" s="39" t="str">
        <f t="shared" si="38"/>
        <v/>
      </c>
      <c r="M308" s="40" t="str">
        <f t="shared" si="36"/>
        <v/>
      </c>
      <c r="N308" s="40" t="str">
        <f t="shared" si="39"/>
        <v/>
      </c>
      <c r="O308" s="40" t="str">
        <f t="shared" si="40"/>
        <v/>
      </c>
      <c r="P308" s="40" t="str">
        <f t="shared" si="41"/>
        <v/>
      </c>
    </row>
    <row r="309" spans="9:16" ht="12.75" customHeight="1" x14ac:dyDescent="0.2">
      <c r="I309" s="37" t="str">
        <f t="shared" si="42"/>
        <v/>
      </c>
      <c r="J309" s="38" t="str">
        <f t="shared" si="43"/>
        <v/>
      </c>
      <c r="K309" s="53">
        <f t="shared" si="37"/>
        <v>0</v>
      </c>
      <c r="L309" s="39" t="str">
        <f t="shared" si="38"/>
        <v/>
      </c>
      <c r="M309" s="40" t="str">
        <f t="shared" si="36"/>
        <v/>
      </c>
      <c r="N309" s="40" t="str">
        <f t="shared" si="39"/>
        <v/>
      </c>
      <c r="O309" s="40" t="str">
        <f t="shared" si="40"/>
        <v/>
      </c>
      <c r="P309" s="40" t="str">
        <f t="shared" si="41"/>
        <v/>
      </c>
    </row>
    <row r="310" spans="9:16" ht="12.75" customHeight="1" x14ac:dyDescent="0.2">
      <c r="I310" s="37" t="str">
        <f t="shared" si="42"/>
        <v/>
      </c>
      <c r="J310" s="38" t="str">
        <f t="shared" si="43"/>
        <v/>
      </c>
      <c r="K310" s="53">
        <f t="shared" si="37"/>
        <v>0</v>
      </c>
      <c r="L310" s="39" t="str">
        <f t="shared" si="38"/>
        <v/>
      </c>
      <c r="M310" s="40" t="str">
        <f t="shared" si="36"/>
        <v/>
      </c>
      <c r="N310" s="40" t="str">
        <f t="shared" si="39"/>
        <v/>
      </c>
      <c r="O310" s="40" t="str">
        <f t="shared" si="40"/>
        <v/>
      </c>
      <c r="P310" s="40" t="str">
        <f t="shared" si="41"/>
        <v/>
      </c>
    </row>
    <row r="311" spans="9:16" ht="12.75" customHeight="1" x14ac:dyDescent="0.2">
      <c r="I311" s="37" t="str">
        <f t="shared" si="42"/>
        <v/>
      </c>
      <c r="J311" s="38" t="str">
        <f t="shared" si="43"/>
        <v/>
      </c>
      <c r="K311" s="53">
        <f t="shared" si="37"/>
        <v>0</v>
      </c>
      <c r="L311" s="39" t="str">
        <f t="shared" si="38"/>
        <v/>
      </c>
      <c r="M311" s="40" t="str">
        <f t="shared" si="36"/>
        <v/>
      </c>
      <c r="N311" s="40" t="str">
        <f t="shared" si="39"/>
        <v/>
      </c>
      <c r="O311" s="40" t="str">
        <f t="shared" si="40"/>
        <v/>
      </c>
      <c r="P311" s="40" t="str">
        <f t="shared" si="41"/>
        <v/>
      </c>
    </row>
    <row r="312" spans="9:16" ht="12.75" customHeight="1" x14ac:dyDescent="0.2">
      <c r="I312" s="37" t="str">
        <f t="shared" si="42"/>
        <v/>
      </c>
      <c r="J312" s="38" t="str">
        <f t="shared" si="43"/>
        <v/>
      </c>
      <c r="K312" s="53">
        <f t="shared" si="37"/>
        <v>0</v>
      </c>
      <c r="L312" s="39" t="str">
        <f t="shared" si="38"/>
        <v/>
      </c>
      <c r="M312" s="40" t="str">
        <f t="shared" si="36"/>
        <v/>
      </c>
      <c r="N312" s="40" t="str">
        <f t="shared" si="39"/>
        <v/>
      </c>
      <c r="O312" s="40" t="str">
        <f t="shared" si="40"/>
        <v/>
      </c>
      <c r="P312" s="40" t="str">
        <f t="shared" si="41"/>
        <v/>
      </c>
    </row>
    <row r="313" spans="9:16" ht="12.75" customHeight="1" x14ac:dyDescent="0.2">
      <c r="I313" s="37" t="str">
        <f t="shared" si="42"/>
        <v/>
      </c>
      <c r="J313" s="38" t="str">
        <f t="shared" si="43"/>
        <v/>
      </c>
      <c r="K313" s="53">
        <f t="shared" si="37"/>
        <v>0</v>
      </c>
      <c r="L313" s="39" t="str">
        <f t="shared" si="38"/>
        <v/>
      </c>
      <c r="M313" s="40" t="str">
        <f t="shared" si="36"/>
        <v/>
      </c>
      <c r="N313" s="40" t="str">
        <f t="shared" si="39"/>
        <v/>
      </c>
      <c r="O313" s="40" t="str">
        <f t="shared" si="40"/>
        <v/>
      </c>
      <c r="P313" s="40" t="str">
        <f t="shared" si="41"/>
        <v/>
      </c>
    </row>
    <row r="314" spans="9:16" ht="12.75" customHeight="1" x14ac:dyDescent="0.2">
      <c r="I314" s="37" t="str">
        <f t="shared" si="42"/>
        <v/>
      </c>
      <c r="J314" s="38" t="str">
        <f t="shared" si="43"/>
        <v/>
      </c>
      <c r="K314" s="53">
        <f t="shared" si="37"/>
        <v>0</v>
      </c>
      <c r="L314" s="39" t="str">
        <f t="shared" si="38"/>
        <v/>
      </c>
      <c r="M314" s="40" t="str">
        <f t="shared" si="36"/>
        <v/>
      </c>
      <c r="N314" s="40" t="str">
        <f t="shared" si="39"/>
        <v/>
      </c>
      <c r="O314" s="40" t="str">
        <f t="shared" si="40"/>
        <v/>
      </c>
      <c r="P314" s="40" t="str">
        <f t="shared" si="41"/>
        <v/>
      </c>
    </row>
    <row r="315" spans="9:16" ht="12.75" customHeight="1" x14ac:dyDescent="0.2">
      <c r="I315" s="37" t="str">
        <f t="shared" si="42"/>
        <v/>
      </c>
      <c r="J315" s="38" t="str">
        <f t="shared" si="43"/>
        <v/>
      </c>
      <c r="K315" s="53">
        <f t="shared" si="37"/>
        <v>0</v>
      </c>
      <c r="L315" s="39" t="str">
        <f t="shared" si="38"/>
        <v/>
      </c>
      <c r="M315" s="40" t="str">
        <f t="shared" si="36"/>
        <v/>
      </c>
      <c r="N315" s="40" t="str">
        <f t="shared" si="39"/>
        <v/>
      </c>
      <c r="O315" s="40" t="str">
        <f t="shared" si="40"/>
        <v/>
      </c>
      <c r="P315" s="40" t="str">
        <f t="shared" si="41"/>
        <v/>
      </c>
    </row>
    <row r="316" spans="9:16" ht="12.75" customHeight="1" x14ac:dyDescent="0.2">
      <c r="I316" s="37" t="str">
        <f t="shared" si="42"/>
        <v/>
      </c>
      <c r="J316" s="38" t="str">
        <f t="shared" si="43"/>
        <v/>
      </c>
      <c r="K316" s="53">
        <f t="shared" si="37"/>
        <v>0</v>
      </c>
      <c r="L316" s="39" t="str">
        <f t="shared" si="38"/>
        <v/>
      </c>
      <c r="M316" s="40" t="str">
        <f t="shared" si="36"/>
        <v/>
      </c>
      <c r="N316" s="40" t="str">
        <f t="shared" si="39"/>
        <v/>
      </c>
      <c r="O316" s="40" t="str">
        <f t="shared" si="40"/>
        <v/>
      </c>
      <c r="P316" s="40" t="str">
        <f t="shared" si="41"/>
        <v/>
      </c>
    </row>
    <row r="317" spans="9:16" ht="12.75" customHeight="1" x14ac:dyDescent="0.2">
      <c r="I317" s="37" t="str">
        <f t="shared" si="42"/>
        <v/>
      </c>
      <c r="J317" s="38" t="str">
        <f t="shared" si="43"/>
        <v/>
      </c>
      <c r="K317" s="53">
        <f t="shared" si="37"/>
        <v>0</v>
      </c>
      <c r="L317" s="39" t="str">
        <f t="shared" si="38"/>
        <v/>
      </c>
      <c r="M317" s="40" t="str">
        <f t="shared" si="36"/>
        <v/>
      </c>
      <c r="N317" s="40" t="str">
        <f t="shared" si="39"/>
        <v/>
      </c>
      <c r="O317" s="40" t="str">
        <f t="shared" si="40"/>
        <v/>
      </c>
      <c r="P317" s="40" t="str">
        <f t="shared" si="41"/>
        <v/>
      </c>
    </row>
    <row r="318" spans="9:16" ht="12.75" customHeight="1" x14ac:dyDescent="0.2">
      <c r="I318" s="37" t="str">
        <f t="shared" si="42"/>
        <v/>
      </c>
      <c r="J318" s="38" t="str">
        <f t="shared" si="43"/>
        <v/>
      </c>
      <c r="K318" s="53">
        <f t="shared" si="37"/>
        <v>0</v>
      </c>
      <c r="L318" s="39" t="str">
        <f t="shared" si="38"/>
        <v/>
      </c>
      <c r="M318" s="40" t="str">
        <f t="shared" si="36"/>
        <v/>
      </c>
      <c r="N318" s="40" t="str">
        <f t="shared" si="39"/>
        <v/>
      </c>
      <c r="O318" s="40" t="str">
        <f t="shared" si="40"/>
        <v/>
      </c>
      <c r="P318" s="40" t="str">
        <f t="shared" si="41"/>
        <v/>
      </c>
    </row>
    <row r="319" spans="9:16" ht="12.75" customHeight="1" x14ac:dyDescent="0.2">
      <c r="I319" s="37" t="str">
        <f t="shared" si="42"/>
        <v/>
      </c>
      <c r="J319" s="38" t="str">
        <f t="shared" si="43"/>
        <v/>
      </c>
      <c r="K319" s="53">
        <f t="shared" si="37"/>
        <v>0</v>
      </c>
      <c r="L319" s="39" t="str">
        <f t="shared" si="38"/>
        <v/>
      </c>
      <c r="M319" s="40" t="str">
        <f t="shared" si="36"/>
        <v/>
      </c>
      <c r="N319" s="40" t="str">
        <f t="shared" si="39"/>
        <v/>
      </c>
      <c r="O319" s="40" t="str">
        <f t="shared" si="40"/>
        <v/>
      </c>
      <c r="P319" s="40" t="str">
        <f t="shared" si="41"/>
        <v/>
      </c>
    </row>
    <row r="320" spans="9:16" ht="12.75" customHeight="1" x14ac:dyDescent="0.2">
      <c r="I320" s="37" t="str">
        <f t="shared" si="42"/>
        <v/>
      </c>
      <c r="J320" s="38" t="str">
        <f t="shared" si="43"/>
        <v/>
      </c>
      <c r="K320" s="53">
        <f t="shared" si="37"/>
        <v>0</v>
      </c>
      <c r="L320" s="39" t="str">
        <f t="shared" si="38"/>
        <v/>
      </c>
      <c r="M320" s="40" t="str">
        <f t="shared" si="36"/>
        <v/>
      </c>
      <c r="N320" s="40" t="str">
        <f t="shared" si="39"/>
        <v/>
      </c>
      <c r="O320" s="40" t="str">
        <f t="shared" si="40"/>
        <v/>
      </c>
      <c r="P320" s="40" t="str">
        <f t="shared" si="41"/>
        <v/>
      </c>
    </row>
    <row r="321" spans="9:16" ht="12.75" customHeight="1" x14ac:dyDescent="0.2">
      <c r="I321" s="37" t="str">
        <f t="shared" si="42"/>
        <v/>
      </c>
      <c r="J321" s="38" t="str">
        <f t="shared" si="43"/>
        <v/>
      </c>
      <c r="K321" s="53">
        <f t="shared" si="37"/>
        <v>0</v>
      </c>
      <c r="L321" s="39" t="str">
        <f t="shared" si="38"/>
        <v/>
      </c>
      <c r="M321" s="40" t="str">
        <f t="shared" si="36"/>
        <v/>
      </c>
      <c r="N321" s="40" t="str">
        <f t="shared" si="39"/>
        <v/>
      </c>
      <c r="O321" s="40" t="str">
        <f t="shared" si="40"/>
        <v/>
      </c>
      <c r="P321" s="40" t="str">
        <f t="shared" si="41"/>
        <v/>
      </c>
    </row>
    <row r="322" spans="9:16" ht="12.75" customHeight="1" x14ac:dyDescent="0.2">
      <c r="I322" s="37" t="str">
        <f t="shared" si="42"/>
        <v/>
      </c>
      <c r="J322" s="38" t="str">
        <f t="shared" si="43"/>
        <v/>
      </c>
      <c r="K322" s="53">
        <f t="shared" si="37"/>
        <v>0</v>
      </c>
      <c r="L322" s="39" t="str">
        <f t="shared" si="38"/>
        <v/>
      </c>
      <c r="M322" s="40" t="str">
        <f t="shared" si="36"/>
        <v/>
      </c>
      <c r="N322" s="40" t="str">
        <f t="shared" si="39"/>
        <v/>
      </c>
      <c r="O322" s="40" t="str">
        <f t="shared" si="40"/>
        <v/>
      </c>
      <c r="P322" s="40" t="str">
        <f t="shared" si="41"/>
        <v/>
      </c>
    </row>
    <row r="323" spans="9:16" ht="12.75" customHeight="1" x14ac:dyDescent="0.2">
      <c r="I323" s="37" t="str">
        <f t="shared" si="42"/>
        <v/>
      </c>
      <c r="J323" s="38" t="str">
        <f t="shared" si="43"/>
        <v/>
      </c>
      <c r="K323" s="53">
        <f t="shared" si="37"/>
        <v>0</v>
      </c>
      <c r="L323" s="39" t="str">
        <f t="shared" si="38"/>
        <v/>
      </c>
      <c r="M323" s="40" t="str">
        <f t="shared" si="36"/>
        <v/>
      </c>
      <c r="N323" s="40" t="str">
        <f t="shared" si="39"/>
        <v/>
      </c>
      <c r="O323" s="40" t="str">
        <f t="shared" si="40"/>
        <v/>
      </c>
      <c r="P323" s="40" t="str">
        <f t="shared" si="41"/>
        <v/>
      </c>
    </row>
    <row r="324" spans="9:16" ht="12.75" customHeight="1" x14ac:dyDescent="0.2">
      <c r="I324" s="37" t="str">
        <f t="shared" si="42"/>
        <v/>
      </c>
      <c r="J324" s="38" t="str">
        <f t="shared" si="43"/>
        <v/>
      </c>
      <c r="K324" s="53">
        <f t="shared" si="37"/>
        <v>0</v>
      </c>
      <c r="L324" s="39" t="str">
        <f t="shared" si="38"/>
        <v/>
      </c>
      <c r="M324" s="40" t="str">
        <f t="shared" si="36"/>
        <v/>
      </c>
      <c r="N324" s="40" t="str">
        <f t="shared" si="39"/>
        <v/>
      </c>
      <c r="O324" s="40" t="str">
        <f t="shared" si="40"/>
        <v/>
      </c>
      <c r="P324" s="40" t="str">
        <f t="shared" si="41"/>
        <v/>
      </c>
    </row>
    <row r="325" spans="9:16" ht="12.75" customHeight="1" x14ac:dyDescent="0.2">
      <c r="I325" s="37" t="str">
        <f t="shared" si="42"/>
        <v/>
      </c>
      <c r="J325" s="38" t="str">
        <f t="shared" si="43"/>
        <v/>
      </c>
      <c r="K325" s="53">
        <f t="shared" si="37"/>
        <v>0</v>
      </c>
      <c r="L325" s="39" t="str">
        <f t="shared" si="38"/>
        <v/>
      </c>
      <c r="M325" s="40" t="str">
        <f t="shared" si="36"/>
        <v/>
      </c>
      <c r="N325" s="40" t="str">
        <f t="shared" si="39"/>
        <v/>
      </c>
      <c r="O325" s="40" t="str">
        <f t="shared" si="40"/>
        <v/>
      </c>
      <c r="P325" s="40" t="str">
        <f t="shared" si="41"/>
        <v/>
      </c>
    </row>
    <row r="326" spans="9:16" ht="12.75" customHeight="1" x14ac:dyDescent="0.2">
      <c r="I326" s="37" t="str">
        <f t="shared" si="42"/>
        <v/>
      </c>
      <c r="J326" s="38" t="str">
        <f t="shared" si="43"/>
        <v/>
      </c>
      <c r="K326" s="53">
        <f t="shared" si="37"/>
        <v>0</v>
      </c>
      <c r="L326" s="39" t="str">
        <f t="shared" si="38"/>
        <v/>
      </c>
      <c r="M326" s="40" t="str">
        <f t="shared" si="36"/>
        <v/>
      </c>
      <c r="N326" s="40" t="str">
        <f t="shared" si="39"/>
        <v/>
      </c>
      <c r="O326" s="40" t="str">
        <f t="shared" si="40"/>
        <v/>
      </c>
      <c r="P326" s="40" t="str">
        <f t="shared" si="41"/>
        <v/>
      </c>
    </row>
    <row r="327" spans="9:16" ht="12.75" customHeight="1" x14ac:dyDescent="0.2">
      <c r="I327" s="37" t="str">
        <f t="shared" si="42"/>
        <v/>
      </c>
      <c r="J327" s="38" t="str">
        <f t="shared" si="43"/>
        <v/>
      </c>
      <c r="K327" s="53">
        <f t="shared" si="37"/>
        <v>0</v>
      </c>
      <c r="L327" s="39" t="str">
        <f t="shared" si="38"/>
        <v/>
      </c>
      <c r="M327" s="40" t="str">
        <f t="shared" si="36"/>
        <v/>
      </c>
      <c r="N327" s="40" t="str">
        <f t="shared" si="39"/>
        <v/>
      </c>
      <c r="O327" s="40" t="str">
        <f t="shared" si="40"/>
        <v/>
      </c>
      <c r="P327" s="40" t="str">
        <f t="shared" si="41"/>
        <v/>
      </c>
    </row>
    <row r="328" spans="9:16" ht="12.75" customHeight="1" x14ac:dyDescent="0.2">
      <c r="I328" s="37" t="str">
        <f t="shared" si="42"/>
        <v/>
      </c>
      <c r="J328" s="38" t="str">
        <f t="shared" si="43"/>
        <v/>
      </c>
      <c r="K328" s="53">
        <f t="shared" si="37"/>
        <v>0</v>
      </c>
      <c r="L328" s="39" t="str">
        <f t="shared" si="38"/>
        <v/>
      </c>
      <c r="M328" s="40" t="str">
        <f t="shared" si="36"/>
        <v/>
      </c>
      <c r="N328" s="40" t="str">
        <f t="shared" si="39"/>
        <v/>
      </c>
      <c r="O328" s="40" t="str">
        <f t="shared" si="40"/>
        <v/>
      </c>
      <c r="P328" s="40" t="str">
        <f t="shared" si="41"/>
        <v/>
      </c>
    </row>
    <row r="329" spans="9:16" ht="12.75" customHeight="1" x14ac:dyDescent="0.2">
      <c r="I329" s="37" t="str">
        <f t="shared" si="42"/>
        <v/>
      </c>
      <c r="J329" s="38" t="str">
        <f t="shared" si="43"/>
        <v/>
      </c>
      <c r="K329" s="53">
        <f t="shared" si="37"/>
        <v>0</v>
      </c>
      <c r="L329" s="39" t="str">
        <f t="shared" si="38"/>
        <v/>
      </c>
      <c r="M329" s="40" t="str">
        <f t="shared" si="36"/>
        <v/>
      </c>
      <c r="N329" s="40" t="str">
        <f t="shared" si="39"/>
        <v/>
      </c>
      <c r="O329" s="40" t="str">
        <f t="shared" si="40"/>
        <v/>
      </c>
      <c r="P329" s="40" t="str">
        <f t="shared" si="41"/>
        <v/>
      </c>
    </row>
    <row r="330" spans="9:16" ht="12.75" customHeight="1" x14ac:dyDescent="0.2">
      <c r="I330" s="37" t="str">
        <f t="shared" si="42"/>
        <v/>
      </c>
      <c r="J330" s="38" t="str">
        <f t="shared" si="43"/>
        <v/>
      </c>
      <c r="K330" s="53">
        <f t="shared" si="37"/>
        <v>0</v>
      </c>
      <c r="L330" s="39" t="str">
        <f t="shared" si="38"/>
        <v/>
      </c>
      <c r="M330" s="40" t="str">
        <f t="shared" si="36"/>
        <v/>
      </c>
      <c r="N330" s="40" t="str">
        <f t="shared" si="39"/>
        <v/>
      </c>
      <c r="O330" s="40" t="str">
        <f t="shared" si="40"/>
        <v/>
      </c>
      <c r="P330" s="40" t="str">
        <f t="shared" si="41"/>
        <v/>
      </c>
    </row>
    <row r="331" spans="9:16" ht="12.75" customHeight="1" x14ac:dyDescent="0.2">
      <c r="I331" s="37" t="str">
        <f t="shared" si="42"/>
        <v/>
      </c>
      <c r="J331" s="38" t="str">
        <f t="shared" si="43"/>
        <v/>
      </c>
      <c r="K331" s="53">
        <f t="shared" si="37"/>
        <v>0</v>
      </c>
      <c r="L331" s="39" t="str">
        <f t="shared" si="38"/>
        <v/>
      </c>
      <c r="M331" s="40" t="str">
        <f t="shared" si="36"/>
        <v/>
      </c>
      <c r="N331" s="40" t="str">
        <f t="shared" si="39"/>
        <v/>
      </c>
      <c r="O331" s="40" t="str">
        <f t="shared" si="40"/>
        <v/>
      </c>
      <c r="P331" s="40" t="str">
        <f t="shared" si="41"/>
        <v/>
      </c>
    </row>
    <row r="332" spans="9:16" ht="12.75" customHeight="1" x14ac:dyDescent="0.2">
      <c r="I332" s="37" t="str">
        <f t="shared" si="42"/>
        <v/>
      </c>
      <c r="J332" s="38" t="str">
        <f t="shared" si="43"/>
        <v/>
      </c>
      <c r="K332" s="53">
        <f t="shared" si="37"/>
        <v>0</v>
      </c>
      <c r="L332" s="39" t="str">
        <f t="shared" si="38"/>
        <v/>
      </c>
      <c r="M332" s="40" t="str">
        <f t="shared" si="36"/>
        <v/>
      </c>
      <c r="N332" s="40" t="str">
        <f t="shared" si="39"/>
        <v/>
      </c>
      <c r="O332" s="40" t="str">
        <f t="shared" si="40"/>
        <v/>
      </c>
      <c r="P332" s="40" t="str">
        <f t="shared" si="41"/>
        <v/>
      </c>
    </row>
    <row r="333" spans="9:16" ht="12.75" customHeight="1" x14ac:dyDescent="0.2">
      <c r="I333" s="37" t="str">
        <f t="shared" si="42"/>
        <v/>
      </c>
      <c r="J333" s="38" t="str">
        <f t="shared" si="43"/>
        <v/>
      </c>
      <c r="K333" s="53">
        <f t="shared" si="37"/>
        <v>0</v>
      </c>
      <c r="L333" s="39" t="str">
        <f t="shared" si="38"/>
        <v/>
      </c>
      <c r="M333" s="40" t="str">
        <f t="shared" si="36"/>
        <v/>
      </c>
      <c r="N333" s="40" t="str">
        <f t="shared" si="39"/>
        <v/>
      </c>
      <c r="O333" s="40" t="str">
        <f t="shared" si="40"/>
        <v/>
      </c>
      <c r="P333" s="40" t="str">
        <f t="shared" si="41"/>
        <v/>
      </c>
    </row>
    <row r="334" spans="9:16" ht="12.75" customHeight="1" x14ac:dyDescent="0.2">
      <c r="I334" s="37" t="str">
        <f t="shared" si="42"/>
        <v/>
      </c>
      <c r="J334" s="38" t="str">
        <f t="shared" si="43"/>
        <v/>
      </c>
      <c r="K334" s="53">
        <f t="shared" si="37"/>
        <v>0</v>
      </c>
      <c r="L334" s="39" t="str">
        <f t="shared" si="38"/>
        <v/>
      </c>
      <c r="M334" s="40" t="str">
        <f t="shared" ref="M334:M377" si="44">IF(I334&lt;&gt;"",P333,"")</f>
        <v/>
      </c>
      <c r="N334" s="40" t="str">
        <f t="shared" si="39"/>
        <v/>
      </c>
      <c r="O334" s="40" t="str">
        <f t="shared" si="40"/>
        <v/>
      </c>
      <c r="P334" s="40" t="str">
        <f t="shared" si="41"/>
        <v/>
      </c>
    </row>
    <row r="335" spans="9:16" ht="12.75" customHeight="1" x14ac:dyDescent="0.2">
      <c r="I335" s="37" t="str">
        <f t="shared" si="42"/>
        <v/>
      </c>
      <c r="J335" s="38" t="str">
        <f t="shared" si="43"/>
        <v/>
      </c>
      <c r="K335" s="53">
        <f t="shared" si="37"/>
        <v>0</v>
      </c>
      <c r="L335" s="39" t="str">
        <f t="shared" si="38"/>
        <v/>
      </c>
      <c r="M335" s="40" t="str">
        <f t="shared" si="44"/>
        <v/>
      </c>
      <c r="N335" s="40" t="str">
        <f t="shared" si="39"/>
        <v/>
      </c>
      <c r="O335" s="40" t="str">
        <f t="shared" si="40"/>
        <v/>
      </c>
      <c r="P335" s="40" t="str">
        <f t="shared" si="41"/>
        <v/>
      </c>
    </row>
    <row r="336" spans="9:16" ht="12.75" customHeight="1" x14ac:dyDescent="0.2">
      <c r="I336" s="37" t="str">
        <f t="shared" si="42"/>
        <v/>
      </c>
      <c r="J336" s="38" t="str">
        <f t="shared" si="43"/>
        <v/>
      </c>
      <c r="K336" s="53">
        <f t="shared" si="37"/>
        <v>0</v>
      </c>
      <c r="L336" s="39" t="str">
        <f t="shared" si="38"/>
        <v/>
      </c>
      <c r="M336" s="40" t="str">
        <f t="shared" si="44"/>
        <v/>
      </c>
      <c r="N336" s="40" t="str">
        <f t="shared" si="39"/>
        <v/>
      </c>
      <c r="O336" s="40" t="str">
        <f t="shared" si="40"/>
        <v/>
      </c>
      <c r="P336" s="40" t="str">
        <f t="shared" si="41"/>
        <v/>
      </c>
    </row>
    <row r="337" spans="9:16" ht="12.75" customHeight="1" x14ac:dyDescent="0.2">
      <c r="I337" s="37" t="str">
        <f t="shared" si="42"/>
        <v/>
      </c>
      <c r="J337" s="38" t="str">
        <f t="shared" si="43"/>
        <v/>
      </c>
      <c r="K337" s="53">
        <f t="shared" si="37"/>
        <v>0</v>
      </c>
      <c r="L337" s="39" t="str">
        <f t="shared" si="38"/>
        <v/>
      </c>
      <c r="M337" s="40" t="str">
        <f t="shared" si="44"/>
        <v/>
      </c>
      <c r="N337" s="40" t="str">
        <f t="shared" si="39"/>
        <v/>
      </c>
      <c r="O337" s="40" t="str">
        <f t="shared" si="40"/>
        <v/>
      </c>
      <c r="P337" s="40" t="str">
        <f t="shared" si="41"/>
        <v/>
      </c>
    </row>
    <row r="338" spans="9:16" ht="12.75" customHeight="1" x14ac:dyDescent="0.2">
      <c r="I338" s="37" t="str">
        <f t="shared" si="42"/>
        <v/>
      </c>
      <c r="J338" s="38" t="str">
        <f t="shared" si="43"/>
        <v/>
      </c>
      <c r="K338" s="53">
        <f t="shared" si="37"/>
        <v>0</v>
      </c>
      <c r="L338" s="39" t="str">
        <f t="shared" si="38"/>
        <v/>
      </c>
      <c r="M338" s="40" t="str">
        <f t="shared" si="44"/>
        <v/>
      </c>
      <c r="N338" s="40" t="str">
        <f t="shared" si="39"/>
        <v/>
      </c>
      <c r="O338" s="40" t="str">
        <f t="shared" si="40"/>
        <v/>
      </c>
      <c r="P338" s="40" t="str">
        <f t="shared" si="41"/>
        <v/>
      </c>
    </row>
    <row r="339" spans="9:16" ht="12.75" customHeight="1" x14ac:dyDescent="0.2">
      <c r="I339" s="37" t="str">
        <f t="shared" si="42"/>
        <v/>
      </c>
      <c r="J339" s="38" t="str">
        <f t="shared" si="43"/>
        <v/>
      </c>
      <c r="K339" s="53">
        <f t="shared" ref="K339:K402" si="45">IF(J340="",0,J340)</f>
        <v>0</v>
      </c>
      <c r="L339" s="39" t="str">
        <f t="shared" ref="L339:L377" si="46">IF(J339="","",$L$14)</f>
        <v/>
      </c>
      <c r="M339" s="40" t="str">
        <f t="shared" si="44"/>
        <v/>
      </c>
      <c r="N339" s="40" t="str">
        <f t="shared" ref="N339:N377" si="47">IF(I339&lt;&gt;"",$N$14*M339,"")</f>
        <v/>
      </c>
      <c r="O339" s="40" t="str">
        <f t="shared" ref="O339:O377" si="48">IF(I339&lt;&gt;"",L339-N339,"")</f>
        <v/>
      </c>
      <c r="P339" s="40" t="str">
        <f t="shared" ref="P339:P377" si="49">IF(I339&lt;&gt;"",M339-O339,"")</f>
        <v/>
      </c>
    </row>
    <row r="340" spans="9:16" ht="12.75" customHeight="1" x14ac:dyDescent="0.2">
      <c r="I340" s="37" t="str">
        <f t="shared" ref="I340:I377" si="50">IF(I339&gt;=$I$14,"",I339+1)</f>
        <v/>
      </c>
      <c r="J340" s="38" t="str">
        <f t="shared" ref="J340:J377" si="51">IF(I340="","",EDATE($J$18,I339))</f>
        <v/>
      </c>
      <c r="K340" s="53">
        <f t="shared" si="45"/>
        <v>0</v>
      </c>
      <c r="L340" s="39" t="str">
        <f t="shared" si="46"/>
        <v/>
      </c>
      <c r="M340" s="40" t="str">
        <f t="shared" si="44"/>
        <v/>
      </c>
      <c r="N340" s="40" t="str">
        <f t="shared" si="47"/>
        <v/>
      </c>
      <c r="O340" s="40" t="str">
        <f t="shared" si="48"/>
        <v/>
      </c>
      <c r="P340" s="40" t="str">
        <f t="shared" si="49"/>
        <v/>
      </c>
    </row>
    <row r="341" spans="9:16" ht="12.75" customHeight="1" x14ac:dyDescent="0.2">
      <c r="I341" s="37" t="str">
        <f t="shared" si="50"/>
        <v/>
      </c>
      <c r="J341" s="38" t="str">
        <f t="shared" si="51"/>
        <v/>
      </c>
      <c r="K341" s="53">
        <f t="shared" si="45"/>
        <v>0</v>
      </c>
      <c r="L341" s="39" t="str">
        <f t="shared" si="46"/>
        <v/>
      </c>
      <c r="M341" s="40" t="str">
        <f t="shared" si="44"/>
        <v/>
      </c>
      <c r="N341" s="40" t="str">
        <f t="shared" si="47"/>
        <v/>
      </c>
      <c r="O341" s="40" t="str">
        <f t="shared" si="48"/>
        <v/>
      </c>
      <c r="P341" s="40" t="str">
        <f t="shared" si="49"/>
        <v/>
      </c>
    </row>
    <row r="342" spans="9:16" ht="12.75" customHeight="1" x14ac:dyDescent="0.2">
      <c r="I342" s="37" t="str">
        <f t="shared" si="50"/>
        <v/>
      </c>
      <c r="J342" s="38" t="str">
        <f t="shared" si="51"/>
        <v/>
      </c>
      <c r="K342" s="53">
        <f t="shared" si="45"/>
        <v>0</v>
      </c>
      <c r="L342" s="39" t="str">
        <f t="shared" si="46"/>
        <v/>
      </c>
      <c r="M342" s="40" t="str">
        <f t="shared" si="44"/>
        <v/>
      </c>
      <c r="N342" s="40" t="str">
        <f t="shared" si="47"/>
        <v/>
      </c>
      <c r="O342" s="40" t="str">
        <f t="shared" si="48"/>
        <v/>
      </c>
      <c r="P342" s="40" t="str">
        <f t="shared" si="49"/>
        <v/>
      </c>
    </row>
    <row r="343" spans="9:16" ht="12.75" customHeight="1" x14ac:dyDescent="0.2">
      <c r="I343" s="37" t="str">
        <f t="shared" si="50"/>
        <v/>
      </c>
      <c r="J343" s="38" t="str">
        <f t="shared" si="51"/>
        <v/>
      </c>
      <c r="K343" s="53">
        <f t="shared" si="45"/>
        <v>0</v>
      </c>
      <c r="L343" s="39" t="str">
        <f t="shared" si="46"/>
        <v/>
      </c>
      <c r="M343" s="40" t="str">
        <f t="shared" si="44"/>
        <v/>
      </c>
      <c r="N343" s="40" t="str">
        <f t="shared" si="47"/>
        <v/>
      </c>
      <c r="O343" s="40" t="str">
        <f t="shared" si="48"/>
        <v/>
      </c>
      <c r="P343" s="40" t="str">
        <f t="shared" si="49"/>
        <v/>
      </c>
    </row>
    <row r="344" spans="9:16" ht="12.75" customHeight="1" x14ac:dyDescent="0.2">
      <c r="I344" s="37" t="str">
        <f t="shared" si="50"/>
        <v/>
      </c>
      <c r="J344" s="38" t="str">
        <f t="shared" si="51"/>
        <v/>
      </c>
      <c r="K344" s="53">
        <f t="shared" si="45"/>
        <v>0</v>
      </c>
      <c r="L344" s="39" t="str">
        <f t="shared" si="46"/>
        <v/>
      </c>
      <c r="M344" s="40" t="str">
        <f t="shared" si="44"/>
        <v/>
      </c>
      <c r="N344" s="40" t="str">
        <f t="shared" si="47"/>
        <v/>
      </c>
      <c r="O344" s="40" t="str">
        <f t="shared" si="48"/>
        <v/>
      </c>
      <c r="P344" s="40" t="str">
        <f t="shared" si="49"/>
        <v/>
      </c>
    </row>
    <row r="345" spans="9:16" ht="12.75" customHeight="1" x14ac:dyDescent="0.2">
      <c r="I345" s="37" t="str">
        <f t="shared" si="50"/>
        <v/>
      </c>
      <c r="J345" s="38" t="str">
        <f t="shared" si="51"/>
        <v/>
      </c>
      <c r="K345" s="53">
        <f t="shared" si="45"/>
        <v>0</v>
      </c>
      <c r="L345" s="39" t="str">
        <f t="shared" si="46"/>
        <v/>
      </c>
      <c r="M345" s="40" t="str">
        <f t="shared" si="44"/>
        <v/>
      </c>
      <c r="N345" s="40" t="str">
        <f t="shared" si="47"/>
        <v/>
      </c>
      <c r="O345" s="40" t="str">
        <f t="shared" si="48"/>
        <v/>
      </c>
      <c r="P345" s="40" t="str">
        <f t="shared" si="49"/>
        <v/>
      </c>
    </row>
    <row r="346" spans="9:16" ht="12.75" customHeight="1" x14ac:dyDescent="0.2">
      <c r="I346" s="37" t="str">
        <f t="shared" si="50"/>
        <v/>
      </c>
      <c r="J346" s="38" t="str">
        <f t="shared" si="51"/>
        <v/>
      </c>
      <c r="K346" s="53">
        <f t="shared" si="45"/>
        <v>0</v>
      </c>
      <c r="L346" s="39" t="str">
        <f t="shared" si="46"/>
        <v/>
      </c>
      <c r="M346" s="40" t="str">
        <f t="shared" si="44"/>
        <v/>
      </c>
      <c r="N346" s="40" t="str">
        <f t="shared" si="47"/>
        <v/>
      </c>
      <c r="O346" s="40" t="str">
        <f t="shared" si="48"/>
        <v/>
      </c>
      <c r="P346" s="40" t="str">
        <f t="shared" si="49"/>
        <v/>
      </c>
    </row>
    <row r="347" spans="9:16" ht="12.75" customHeight="1" x14ac:dyDescent="0.2">
      <c r="I347" s="37" t="str">
        <f t="shared" si="50"/>
        <v/>
      </c>
      <c r="J347" s="38" t="str">
        <f t="shared" si="51"/>
        <v/>
      </c>
      <c r="K347" s="53">
        <f t="shared" si="45"/>
        <v>0</v>
      </c>
      <c r="L347" s="39" t="str">
        <f t="shared" si="46"/>
        <v/>
      </c>
      <c r="M347" s="40" t="str">
        <f t="shared" si="44"/>
        <v/>
      </c>
      <c r="N347" s="40" t="str">
        <f t="shared" si="47"/>
        <v/>
      </c>
      <c r="O347" s="40" t="str">
        <f t="shared" si="48"/>
        <v/>
      </c>
      <c r="P347" s="40" t="str">
        <f t="shared" si="49"/>
        <v/>
      </c>
    </row>
    <row r="348" spans="9:16" ht="12.75" customHeight="1" x14ac:dyDescent="0.2">
      <c r="I348" s="37" t="str">
        <f t="shared" si="50"/>
        <v/>
      </c>
      <c r="J348" s="38" t="str">
        <f t="shared" si="51"/>
        <v/>
      </c>
      <c r="K348" s="53">
        <f t="shared" si="45"/>
        <v>0</v>
      </c>
      <c r="L348" s="39" t="str">
        <f t="shared" si="46"/>
        <v/>
      </c>
      <c r="M348" s="40" t="str">
        <f t="shared" si="44"/>
        <v/>
      </c>
      <c r="N348" s="40" t="str">
        <f t="shared" si="47"/>
        <v/>
      </c>
      <c r="O348" s="40" t="str">
        <f t="shared" si="48"/>
        <v/>
      </c>
      <c r="P348" s="40" t="str">
        <f t="shared" si="49"/>
        <v/>
      </c>
    </row>
    <row r="349" spans="9:16" ht="12.75" customHeight="1" x14ac:dyDescent="0.2">
      <c r="I349" s="37" t="str">
        <f t="shared" si="50"/>
        <v/>
      </c>
      <c r="J349" s="38" t="str">
        <f t="shared" si="51"/>
        <v/>
      </c>
      <c r="K349" s="53">
        <f t="shared" si="45"/>
        <v>0</v>
      </c>
      <c r="L349" s="39" t="str">
        <f t="shared" si="46"/>
        <v/>
      </c>
      <c r="M349" s="40" t="str">
        <f t="shared" si="44"/>
        <v/>
      </c>
      <c r="N349" s="40" t="str">
        <f t="shared" si="47"/>
        <v/>
      </c>
      <c r="O349" s="40" t="str">
        <f t="shared" si="48"/>
        <v/>
      </c>
      <c r="P349" s="40" t="str">
        <f t="shared" si="49"/>
        <v/>
      </c>
    </row>
    <row r="350" spans="9:16" ht="12.75" customHeight="1" x14ac:dyDescent="0.2">
      <c r="I350" s="37" t="str">
        <f t="shared" si="50"/>
        <v/>
      </c>
      <c r="J350" s="38" t="str">
        <f t="shared" si="51"/>
        <v/>
      </c>
      <c r="K350" s="53">
        <f t="shared" si="45"/>
        <v>0</v>
      </c>
      <c r="L350" s="39" t="str">
        <f t="shared" si="46"/>
        <v/>
      </c>
      <c r="M350" s="40" t="str">
        <f t="shared" si="44"/>
        <v/>
      </c>
      <c r="N350" s="40" t="str">
        <f t="shared" si="47"/>
        <v/>
      </c>
      <c r="O350" s="40" t="str">
        <f t="shared" si="48"/>
        <v/>
      </c>
      <c r="P350" s="40" t="str">
        <f t="shared" si="49"/>
        <v/>
      </c>
    </row>
    <row r="351" spans="9:16" ht="12.75" customHeight="1" x14ac:dyDescent="0.2">
      <c r="I351" s="37" t="str">
        <f t="shared" si="50"/>
        <v/>
      </c>
      <c r="J351" s="38" t="str">
        <f t="shared" si="51"/>
        <v/>
      </c>
      <c r="K351" s="53">
        <f t="shared" si="45"/>
        <v>0</v>
      </c>
      <c r="L351" s="39" t="str">
        <f t="shared" si="46"/>
        <v/>
      </c>
      <c r="M351" s="40" t="str">
        <f t="shared" si="44"/>
        <v/>
      </c>
      <c r="N351" s="40" t="str">
        <f t="shared" si="47"/>
        <v/>
      </c>
      <c r="O351" s="40" t="str">
        <f t="shared" si="48"/>
        <v/>
      </c>
      <c r="P351" s="40" t="str">
        <f t="shared" si="49"/>
        <v/>
      </c>
    </row>
    <row r="352" spans="9:16" ht="12.75" customHeight="1" x14ac:dyDescent="0.2">
      <c r="I352" s="37" t="str">
        <f t="shared" si="50"/>
        <v/>
      </c>
      <c r="J352" s="38" t="str">
        <f t="shared" si="51"/>
        <v/>
      </c>
      <c r="K352" s="53">
        <f t="shared" si="45"/>
        <v>0</v>
      </c>
      <c r="L352" s="39" t="str">
        <f t="shared" si="46"/>
        <v/>
      </c>
      <c r="M352" s="40" t="str">
        <f t="shared" si="44"/>
        <v/>
      </c>
      <c r="N352" s="40" t="str">
        <f t="shared" si="47"/>
        <v/>
      </c>
      <c r="O352" s="40" t="str">
        <f t="shared" si="48"/>
        <v/>
      </c>
      <c r="P352" s="40" t="str">
        <f t="shared" si="49"/>
        <v/>
      </c>
    </row>
    <row r="353" spans="9:16" ht="12.75" customHeight="1" x14ac:dyDescent="0.2">
      <c r="I353" s="37" t="str">
        <f t="shared" si="50"/>
        <v/>
      </c>
      <c r="J353" s="38" t="str">
        <f t="shared" si="51"/>
        <v/>
      </c>
      <c r="K353" s="53">
        <f t="shared" si="45"/>
        <v>0</v>
      </c>
      <c r="L353" s="39" t="str">
        <f t="shared" si="46"/>
        <v/>
      </c>
      <c r="M353" s="40" t="str">
        <f t="shared" si="44"/>
        <v/>
      </c>
      <c r="N353" s="40" t="str">
        <f t="shared" si="47"/>
        <v/>
      </c>
      <c r="O353" s="40" t="str">
        <f t="shared" si="48"/>
        <v/>
      </c>
      <c r="P353" s="40" t="str">
        <f t="shared" si="49"/>
        <v/>
      </c>
    </row>
    <row r="354" spans="9:16" ht="12.75" customHeight="1" x14ac:dyDescent="0.2">
      <c r="I354" s="37" t="str">
        <f t="shared" si="50"/>
        <v/>
      </c>
      <c r="J354" s="38" t="str">
        <f t="shared" si="51"/>
        <v/>
      </c>
      <c r="K354" s="53">
        <f t="shared" si="45"/>
        <v>0</v>
      </c>
      <c r="L354" s="39" t="str">
        <f t="shared" si="46"/>
        <v/>
      </c>
      <c r="M354" s="40" t="str">
        <f t="shared" si="44"/>
        <v/>
      </c>
      <c r="N354" s="40" t="str">
        <f t="shared" si="47"/>
        <v/>
      </c>
      <c r="O354" s="40" t="str">
        <f t="shared" si="48"/>
        <v/>
      </c>
      <c r="P354" s="40" t="str">
        <f t="shared" si="49"/>
        <v/>
      </c>
    </row>
    <row r="355" spans="9:16" ht="12.75" customHeight="1" x14ac:dyDescent="0.2">
      <c r="I355" s="37" t="str">
        <f t="shared" si="50"/>
        <v/>
      </c>
      <c r="J355" s="38" t="str">
        <f t="shared" si="51"/>
        <v/>
      </c>
      <c r="K355" s="53">
        <f t="shared" si="45"/>
        <v>0</v>
      </c>
      <c r="L355" s="39" t="str">
        <f t="shared" si="46"/>
        <v/>
      </c>
      <c r="M355" s="40" t="str">
        <f t="shared" si="44"/>
        <v/>
      </c>
      <c r="N355" s="40" t="str">
        <f t="shared" si="47"/>
        <v/>
      </c>
      <c r="O355" s="40" t="str">
        <f t="shared" si="48"/>
        <v/>
      </c>
      <c r="P355" s="40" t="str">
        <f t="shared" si="49"/>
        <v/>
      </c>
    </row>
    <row r="356" spans="9:16" ht="12.75" customHeight="1" x14ac:dyDescent="0.2">
      <c r="I356" s="37" t="str">
        <f t="shared" si="50"/>
        <v/>
      </c>
      <c r="J356" s="38" t="str">
        <f t="shared" si="51"/>
        <v/>
      </c>
      <c r="K356" s="53">
        <f t="shared" si="45"/>
        <v>0</v>
      </c>
      <c r="L356" s="39" t="str">
        <f t="shared" si="46"/>
        <v/>
      </c>
      <c r="M356" s="40" t="str">
        <f t="shared" si="44"/>
        <v/>
      </c>
      <c r="N356" s="40" t="str">
        <f t="shared" si="47"/>
        <v/>
      </c>
      <c r="O356" s="40" t="str">
        <f t="shared" si="48"/>
        <v/>
      </c>
      <c r="P356" s="40" t="str">
        <f t="shared" si="49"/>
        <v/>
      </c>
    </row>
    <row r="357" spans="9:16" ht="12.75" customHeight="1" x14ac:dyDescent="0.2">
      <c r="I357" s="37" t="str">
        <f t="shared" si="50"/>
        <v/>
      </c>
      <c r="J357" s="38" t="str">
        <f t="shared" si="51"/>
        <v/>
      </c>
      <c r="K357" s="53">
        <f t="shared" si="45"/>
        <v>0</v>
      </c>
      <c r="L357" s="39" t="str">
        <f t="shared" si="46"/>
        <v/>
      </c>
      <c r="M357" s="40" t="str">
        <f t="shared" si="44"/>
        <v/>
      </c>
      <c r="N357" s="40" t="str">
        <f t="shared" si="47"/>
        <v/>
      </c>
      <c r="O357" s="40" t="str">
        <f t="shared" si="48"/>
        <v/>
      </c>
      <c r="P357" s="40" t="str">
        <f t="shared" si="49"/>
        <v/>
      </c>
    </row>
    <row r="358" spans="9:16" ht="12.75" customHeight="1" x14ac:dyDescent="0.2">
      <c r="I358" s="37" t="str">
        <f t="shared" si="50"/>
        <v/>
      </c>
      <c r="J358" s="38" t="str">
        <f t="shared" si="51"/>
        <v/>
      </c>
      <c r="K358" s="53">
        <f t="shared" si="45"/>
        <v>0</v>
      </c>
      <c r="L358" s="39" t="str">
        <f t="shared" si="46"/>
        <v/>
      </c>
      <c r="M358" s="40" t="str">
        <f t="shared" si="44"/>
        <v/>
      </c>
      <c r="N358" s="40" t="str">
        <f t="shared" si="47"/>
        <v/>
      </c>
      <c r="O358" s="40" t="str">
        <f t="shared" si="48"/>
        <v/>
      </c>
      <c r="P358" s="40" t="str">
        <f t="shared" si="49"/>
        <v/>
      </c>
    </row>
    <row r="359" spans="9:16" ht="12.75" customHeight="1" x14ac:dyDescent="0.2">
      <c r="I359" s="37" t="str">
        <f t="shared" si="50"/>
        <v/>
      </c>
      <c r="J359" s="38" t="str">
        <f t="shared" si="51"/>
        <v/>
      </c>
      <c r="K359" s="53">
        <f t="shared" si="45"/>
        <v>0</v>
      </c>
      <c r="L359" s="39" t="str">
        <f t="shared" si="46"/>
        <v/>
      </c>
      <c r="M359" s="40" t="str">
        <f t="shared" si="44"/>
        <v/>
      </c>
      <c r="N359" s="40" t="str">
        <f t="shared" si="47"/>
        <v/>
      </c>
      <c r="O359" s="40" t="str">
        <f t="shared" si="48"/>
        <v/>
      </c>
      <c r="P359" s="40" t="str">
        <f t="shared" si="49"/>
        <v/>
      </c>
    </row>
    <row r="360" spans="9:16" ht="12.75" customHeight="1" x14ac:dyDescent="0.2">
      <c r="I360" s="37" t="str">
        <f t="shared" si="50"/>
        <v/>
      </c>
      <c r="J360" s="38" t="str">
        <f t="shared" si="51"/>
        <v/>
      </c>
      <c r="K360" s="53">
        <f t="shared" si="45"/>
        <v>0</v>
      </c>
      <c r="L360" s="39" t="str">
        <f t="shared" si="46"/>
        <v/>
      </c>
      <c r="M360" s="40" t="str">
        <f t="shared" si="44"/>
        <v/>
      </c>
      <c r="N360" s="40" t="str">
        <f t="shared" si="47"/>
        <v/>
      </c>
      <c r="O360" s="40" t="str">
        <f t="shared" si="48"/>
        <v/>
      </c>
      <c r="P360" s="40" t="str">
        <f t="shared" si="49"/>
        <v/>
      </c>
    </row>
    <row r="361" spans="9:16" ht="12.75" customHeight="1" x14ac:dyDescent="0.2">
      <c r="I361" s="37" t="str">
        <f t="shared" si="50"/>
        <v/>
      </c>
      <c r="J361" s="38" t="str">
        <f t="shared" si="51"/>
        <v/>
      </c>
      <c r="K361" s="53">
        <f t="shared" si="45"/>
        <v>0</v>
      </c>
      <c r="L361" s="39" t="str">
        <f t="shared" si="46"/>
        <v/>
      </c>
      <c r="M361" s="40" t="str">
        <f t="shared" si="44"/>
        <v/>
      </c>
      <c r="N361" s="40" t="str">
        <f t="shared" si="47"/>
        <v/>
      </c>
      <c r="O361" s="40" t="str">
        <f t="shared" si="48"/>
        <v/>
      </c>
      <c r="P361" s="40" t="str">
        <f t="shared" si="49"/>
        <v/>
      </c>
    </row>
    <row r="362" spans="9:16" ht="12.75" customHeight="1" x14ac:dyDescent="0.2">
      <c r="I362" s="37" t="str">
        <f t="shared" si="50"/>
        <v/>
      </c>
      <c r="J362" s="38" t="str">
        <f t="shared" si="51"/>
        <v/>
      </c>
      <c r="K362" s="53">
        <f t="shared" si="45"/>
        <v>0</v>
      </c>
      <c r="L362" s="39" t="str">
        <f t="shared" si="46"/>
        <v/>
      </c>
      <c r="M362" s="40" t="str">
        <f t="shared" si="44"/>
        <v/>
      </c>
      <c r="N362" s="40" t="str">
        <f t="shared" si="47"/>
        <v/>
      </c>
      <c r="O362" s="40" t="str">
        <f t="shared" si="48"/>
        <v/>
      </c>
      <c r="P362" s="40" t="str">
        <f t="shared" si="49"/>
        <v/>
      </c>
    </row>
    <row r="363" spans="9:16" ht="12.75" customHeight="1" x14ac:dyDescent="0.2">
      <c r="I363" s="37" t="str">
        <f t="shared" si="50"/>
        <v/>
      </c>
      <c r="J363" s="38" t="str">
        <f t="shared" si="51"/>
        <v/>
      </c>
      <c r="K363" s="53">
        <f t="shared" si="45"/>
        <v>0</v>
      </c>
      <c r="L363" s="39" t="str">
        <f t="shared" si="46"/>
        <v/>
      </c>
      <c r="M363" s="40" t="str">
        <f t="shared" si="44"/>
        <v/>
      </c>
      <c r="N363" s="40" t="str">
        <f t="shared" si="47"/>
        <v/>
      </c>
      <c r="O363" s="40" t="str">
        <f t="shared" si="48"/>
        <v/>
      </c>
      <c r="P363" s="40" t="str">
        <f t="shared" si="49"/>
        <v/>
      </c>
    </row>
    <row r="364" spans="9:16" ht="12.75" customHeight="1" x14ac:dyDescent="0.2">
      <c r="I364" s="37" t="str">
        <f t="shared" si="50"/>
        <v/>
      </c>
      <c r="J364" s="38" t="str">
        <f t="shared" si="51"/>
        <v/>
      </c>
      <c r="K364" s="53">
        <f t="shared" si="45"/>
        <v>0</v>
      </c>
      <c r="L364" s="39" t="str">
        <f t="shared" si="46"/>
        <v/>
      </c>
      <c r="M364" s="40" t="str">
        <f t="shared" si="44"/>
        <v/>
      </c>
      <c r="N364" s="40" t="str">
        <f t="shared" si="47"/>
        <v/>
      </c>
      <c r="O364" s="40" t="str">
        <f t="shared" si="48"/>
        <v/>
      </c>
      <c r="P364" s="40" t="str">
        <f t="shared" si="49"/>
        <v/>
      </c>
    </row>
    <row r="365" spans="9:16" ht="12.75" customHeight="1" x14ac:dyDescent="0.2">
      <c r="I365" s="37" t="str">
        <f t="shared" si="50"/>
        <v/>
      </c>
      <c r="J365" s="38" t="str">
        <f t="shared" si="51"/>
        <v/>
      </c>
      <c r="K365" s="53">
        <f t="shared" si="45"/>
        <v>0</v>
      </c>
      <c r="L365" s="39" t="str">
        <f t="shared" si="46"/>
        <v/>
      </c>
      <c r="M365" s="40" t="str">
        <f t="shared" si="44"/>
        <v/>
      </c>
      <c r="N365" s="40" t="str">
        <f t="shared" si="47"/>
        <v/>
      </c>
      <c r="O365" s="40" t="str">
        <f t="shared" si="48"/>
        <v/>
      </c>
      <c r="P365" s="40" t="str">
        <f t="shared" si="49"/>
        <v/>
      </c>
    </row>
    <row r="366" spans="9:16" ht="12.75" customHeight="1" x14ac:dyDescent="0.2">
      <c r="I366" s="37" t="str">
        <f t="shared" si="50"/>
        <v/>
      </c>
      <c r="J366" s="38" t="str">
        <f t="shared" si="51"/>
        <v/>
      </c>
      <c r="K366" s="53">
        <f t="shared" si="45"/>
        <v>0</v>
      </c>
      <c r="L366" s="39" t="str">
        <f t="shared" si="46"/>
        <v/>
      </c>
      <c r="M366" s="40" t="str">
        <f t="shared" si="44"/>
        <v/>
      </c>
      <c r="N366" s="40" t="str">
        <f t="shared" si="47"/>
        <v/>
      </c>
      <c r="O366" s="40" t="str">
        <f t="shared" si="48"/>
        <v/>
      </c>
      <c r="P366" s="40" t="str">
        <f t="shared" si="49"/>
        <v/>
      </c>
    </row>
    <row r="367" spans="9:16" ht="12.75" customHeight="1" x14ac:dyDescent="0.2">
      <c r="I367" s="37" t="str">
        <f t="shared" si="50"/>
        <v/>
      </c>
      <c r="J367" s="38" t="str">
        <f t="shared" si="51"/>
        <v/>
      </c>
      <c r="K367" s="53">
        <f t="shared" si="45"/>
        <v>0</v>
      </c>
      <c r="L367" s="39" t="str">
        <f t="shared" si="46"/>
        <v/>
      </c>
      <c r="M367" s="40" t="str">
        <f t="shared" si="44"/>
        <v/>
      </c>
      <c r="N367" s="40" t="str">
        <f t="shared" si="47"/>
        <v/>
      </c>
      <c r="O367" s="40" t="str">
        <f t="shared" si="48"/>
        <v/>
      </c>
      <c r="P367" s="40" t="str">
        <f t="shared" si="49"/>
        <v/>
      </c>
    </row>
    <row r="368" spans="9:16" ht="12.75" customHeight="1" x14ac:dyDescent="0.2">
      <c r="I368" s="37" t="str">
        <f t="shared" si="50"/>
        <v/>
      </c>
      <c r="J368" s="38" t="str">
        <f t="shared" si="51"/>
        <v/>
      </c>
      <c r="K368" s="53">
        <f t="shared" si="45"/>
        <v>0</v>
      </c>
      <c r="L368" s="39" t="str">
        <f t="shared" si="46"/>
        <v/>
      </c>
      <c r="M368" s="40" t="str">
        <f t="shared" si="44"/>
        <v/>
      </c>
      <c r="N368" s="40" t="str">
        <f t="shared" si="47"/>
        <v/>
      </c>
      <c r="O368" s="40" t="str">
        <f t="shared" si="48"/>
        <v/>
      </c>
      <c r="P368" s="40" t="str">
        <f t="shared" si="49"/>
        <v/>
      </c>
    </row>
    <row r="369" spans="9:16" ht="12.75" customHeight="1" x14ac:dyDescent="0.2">
      <c r="I369" s="37" t="str">
        <f t="shared" si="50"/>
        <v/>
      </c>
      <c r="J369" s="38" t="str">
        <f t="shared" si="51"/>
        <v/>
      </c>
      <c r="K369" s="53">
        <f t="shared" si="45"/>
        <v>0</v>
      </c>
      <c r="L369" s="39" t="str">
        <f t="shared" si="46"/>
        <v/>
      </c>
      <c r="M369" s="40" t="str">
        <f t="shared" si="44"/>
        <v/>
      </c>
      <c r="N369" s="40" t="str">
        <f t="shared" si="47"/>
        <v/>
      </c>
      <c r="O369" s="40" t="str">
        <f t="shared" si="48"/>
        <v/>
      </c>
      <c r="P369" s="40" t="str">
        <f t="shared" si="49"/>
        <v/>
      </c>
    </row>
    <row r="370" spans="9:16" ht="12.75" customHeight="1" x14ac:dyDescent="0.2">
      <c r="I370" s="37" t="str">
        <f t="shared" si="50"/>
        <v/>
      </c>
      <c r="J370" s="38" t="str">
        <f t="shared" si="51"/>
        <v/>
      </c>
      <c r="K370" s="53">
        <f t="shared" si="45"/>
        <v>0</v>
      </c>
      <c r="L370" s="39" t="str">
        <f t="shared" si="46"/>
        <v/>
      </c>
      <c r="M370" s="40" t="str">
        <f t="shared" si="44"/>
        <v/>
      </c>
      <c r="N370" s="40" t="str">
        <f t="shared" si="47"/>
        <v/>
      </c>
      <c r="O370" s="40" t="str">
        <f t="shared" si="48"/>
        <v/>
      </c>
      <c r="P370" s="40" t="str">
        <f t="shared" si="49"/>
        <v/>
      </c>
    </row>
    <row r="371" spans="9:16" ht="12.75" customHeight="1" x14ac:dyDescent="0.2">
      <c r="I371" s="37" t="str">
        <f t="shared" si="50"/>
        <v/>
      </c>
      <c r="J371" s="38" t="str">
        <f t="shared" si="51"/>
        <v/>
      </c>
      <c r="K371" s="53">
        <f t="shared" si="45"/>
        <v>0</v>
      </c>
      <c r="L371" s="39" t="str">
        <f t="shared" si="46"/>
        <v/>
      </c>
      <c r="M371" s="40" t="str">
        <f t="shared" si="44"/>
        <v/>
      </c>
      <c r="N371" s="40" t="str">
        <f t="shared" si="47"/>
        <v/>
      </c>
      <c r="O371" s="40" t="str">
        <f t="shared" si="48"/>
        <v/>
      </c>
      <c r="P371" s="40" t="str">
        <f t="shared" si="49"/>
        <v/>
      </c>
    </row>
    <row r="372" spans="9:16" ht="12.75" customHeight="1" x14ac:dyDescent="0.2">
      <c r="I372" s="37" t="str">
        <f t="shared" si="50"/>
        <v/>
      </c>
      <c r="J372" s="38" t="str">
        <f t="shared" si="51"/>
        <v/>
      </c>
      <c r="K372" s="53">
        <f t="shared" si="45"/>
        <v>0</v>
      </c>
      <c r="L372" s="39" t="str">
        <f t="shared" si="46"/>
        <v/>
      </c>
      <c r="M372" s="40" t="str">
        <f t="shared" si="44"/>
        <v/>
      </c>
      <c r="N372" s="40" t="str">
        <f t="shared" si="47"/>
        <v/>
      </c>
      <c r="O372" s="40" t="str">
        <f t="shared" si="48"/>
        <v/>
      </c>
      <c r="P372" s="40" t="str">
        <f t="shared" si="49"/>
        <v/>
      </c>
    </row>
    <row r="373" spans="9:16" ht="12.75" customHeight="1" x14ac:dyDescent="0.2">
      <c r="I373" s="37" t="str">
        <f t="shared" si="50"/>
        <v/>
      </c>
      <c r="J373" s="38" t="str">
        <f t="shared" si="51"/>
        <v/>
      </c>
      <c r="K373" s="53">
        <f t="shared" si="45"/>
        <v>0</v>
      </c>
      <c r="L373" s="39" t="str">
        <f t="shared" si="46"/>
        <v/>
      </c>
      <c r="M373" s="40" t="str">
        <f t="shared" si="44"/>
        <v/>
      </c>
      <c r="N373" s="40" t="str">
        <f t="shared" si="47"/>
        <v/>
      </c>
      <c r="O373" s="40" t="str">
        <f t="shared" si="48"/>
        <v/>
      </c>
      <c r="P373" s="40" t="str">
        <f t="shared" si="49"/>
        <v/>
      </c>
    </row>
    <row r="374" spans="9:16" ht="12.75" customHeight="1" x14ac:dyDescent="0.2">
      <c r="I374" s="37" t="str">
        <f t="shared" si="50"/>
        <v/>
      </c>
      <c r="J374" s="38" t="str">
        <f t="shared" si="51"/>
        <v/>
      </c>
      <c r="K374" s="53">
        <f t="shared" si="45"/>
        <v>0</v>
      </c>
      <c r="L374" s="39" t="str">
        <f t="shared" si="46"/>
        <v/>
      </c>
      <c r="M374" s="40" t="str">
        <f t="shared" si="44"/>
        <v/>
      </c>
      <c r="N374" s="40" t="str">
        <f t="shared" si="47"/>
        <v/>
      </c>
      <c r="O374" s="40" t="str">
        <f t="shared" si="48"/>
        <v/>
      </c>
      <c r="P374" s="40" t="str">
        <f t="shared" si="49"/>
        <v/>
      </c>
    </row>
    <row r="375" spans="9:16" ht="12.75" customHeight="1" x14ac:dyDescent="0.2">
      <c r="I375" s="37" t="str">
        <f t="shared" si="50"/>
        <v/>
      </c>
      <c r="J375" s="38" t="str">
        <f t="shared" si="51"/>
        <v/>
      </c>
      <c r="K375" s="53">
        <f t="shared" si="45"/>
        <v>0</v>
      </c>
      <c r="L375" s="39" t="str">
        <f t="shared" si="46"/>
        <v/>
      </c>
      <c r="M375" s="40" t="str">
        <f t="shared" si="44"/>
        <v/>
      </c>
      <c r="N375" s="40" t="str">
        <f t="shared" si="47"/>
        <v/>
      </c>
      <c r="O375" s="40" t="str">
        <f t="shared" si="48"/>
        <v/>
      </c>
      <c r="P375" s="40" t="str">
        <f t="shared" si="49"/>
        <v/>
      </c>
    </row>
    <row r="376" spans="9:16" ht="12.75" customHeight="1" x14ac:dyDescent="0.2">
      <c r="I376" s="37" t="str">
        <f t="shared" si="50"/>
        <v/>
      </c>
      <c r="J376" s="38" t="str">
        <f t="shared" si="51"/>
        <v/>
      </c>
      <c r="K376" s="53">
        <f t="shared" si="45"/>
        <v>0</v>
      </c>
      <c r="L376" s="39" t="str">
        <f t="shared" si="46"/>
        <v/>
      </c>
      <c r="M376" s="40" t="str">
        <f t="shared" si="44"/>
        <v/>
      </c>
      <c r="N376" s="40" t="str">
        <f t="shared" si="47"/>
        <v/>
      </c>
      <c r="O376" s="40" t="str">
        <f t="shared" si="48"/>
        <v/>
      </c>
      <c r="P376" s="40" t="str">
        <f t="shared" si="49"/>
        <v/>
      </c>
    </row>
    <row r="377" spans="9:16" ht="12.75" customHeight="1" x14ac:dyDescent="0.2">
      <c r="I377" s="37" t="str">
        <f t="shared" si="50"/>
        <v/>
      </c>
      <c r="J377" s="38" t="str">
        <f t="shared" si="51"/>
        <v/>
      </c>
      <c r="K377" s="53">
        <f t="shared" si="45"/>
        <v>0</v>
      </c>
      <c r="L377" s="39" t="str">
        <f t="shared" si="46"/>
        <v/>
      </c>
      <c r="M377" s="40" t="str">
        <f t="shared" si="44"/>
        <v/>
      </c>
      <c r="N377" s="40" t="str">
        <f t="shared" si="47"/>
        <v/>
      </c>
      <c r="O377" s="40" t="str">
        <f t="shared" si="48"/>
        <v/>
      </c>
      <c r="P377" s="40" t="str">
        <f t="shared" si="49"/>
        <v/>
      </c>
    </row>
    <row r="378" spans="9:16" ht="12.75" customHeight="1" x14ac:dyDescent="0.2">
      <c r="J378" s="56"/>
      <c r="K378" s="53">
        <f t="shared" si="45"/>
        <v>0</v>
      </c>
    </row>
    <row r="379" spans="9:16" ht="12.75" customHeight="1" x14ac:dyDescent="0.2">
      <c r="J379" s="56"/>
      <c r="K379" s="53">
        <f t="shared" si="45"/>
        <v>0</v>
      </c>
    </row>
    <row r="380" spans="9:16" ht="12.75" customHeight="1" x14ac:dyDescent="0.2">
      <c r="J380" s="56"/>
      <c r="K380" s="53">
        <f t="shared" si="45"/>
        <v>0</v>
      </c>
    </row>
    <row r="381" spans="9:16" ht="12.75" customHeight="1" x14ac:dyDescent="0.2">
      <c r="J381" s="56"/>
      <c r="K381" s="53">
        <f t="shared" si="45"/>
        <v>0</v>
      </c>
    </row>
    <row r="382" spans="9:16" ht="12.75" customHeight="1" x14ac:dyDescent="0.2">
      <c r="J382" s="56"/>
      <c r="K382" s="53">
        <f t="shared" si="45"/>
        <v>0</v>
      </c>
    </row>
    <row r="383" spans="9:16" ht="12.75" customHeight="1" x14ac:dyDescent="0.2">
      <c r="J383" s="56"/>
      <c r="K383" s="53">
        <f t="shared" si="45"/>
        <v>0</v>
      </c>
    </row>
    <row r="384" spans="9:16" ht="12.75" customHeight="1" x14ac:dyDescent="0.2">
      <c r="J384" s="56"/>
      <c r="K384" s="53">
        <f t="shared" si="45"/>
        <v>0</v>
      </c>
    </row>
    <row r="385" spans="10:11" ht="12.75" customHeight="1" x14ac:dyDescent="0.2">
      <c r="J385" s="56"/>
      <c r="K385" s="53">
        <f t="shared" si="45"/>
        <v>0</v>
      </c>
    </row>
    <row r="386" spans="10:11" ht="12.75" customHeight="1" x14ac:dyDescent="0.2">
      <c r="J386" s="56"/>
      <c r="K386" s="53">
        <f t="shared" si="45"/>
        <v>0</v>
      </c>
    </row>
    <row r="387" spans="10:11" ht="12.75" customHeight="1" x14ac:dyDescent="0.2">
      <c r="J387" s="56"/>
      <c r="K387" s="53">
        <f t="shared" si="45"/>
        <v>0</v>
      </c>
    </row>
    <row r="388" spans="10:11" ht="12.75" customHeight="1" x14ac:dyDescent="0.2">
      <c r="J388" s="56"/>
      <c r="K388" s="53">
        <f t="shared" si="45"/>
        <v>0</v>
      </c>
    </row>
    <row r="389" spans="10:11" ht="12.75" customHeight="1" x14ac:dyDescent="0.2">
      <c r="J389" s="56"/>
      <c r="K389" s="53">
        <f t="shared" si="45"/>
        <v>0</v>
      </c>
    </row>
    <row r="390" spans="10:11" ht="12.75" customHeight="1" x14ac:dyDescent="0.2">
      <c r="J390" s="56"/>
      <c r="K390" s="53">
        <f t="shared" si="45"/>
        <v>0</v>
      </c>
    </row>
    <row r="391" spans="10:11" ht="12.75" customHeight="1" x14ac:dyDescent="0.2">
      <c r="J391" s="56"/>
      <c r="K391" s="53">
        <f t="shared" si="45"/>
        <v>0</v>
      </c>
    </row>
    <row r="392" spans="10:11" ht="12.75" customHeight="1" x14ac:dyDescent="0.2">
      <c r="J392" s="53"/>
      <c r="K392" s="53">
        <f t="shared" si="45"/>
        <v>0</v>
      </c>
    </row>
    <row r="393" spans="10:11" ht="12.75" customHeight="1" x14ac:dyDescent="0.2">
      <c r="J393" s="53"/>
      <c r="K393" s="53">
        <f t="shared" si="45"/>
        <v>0</v>
      </c>
    </row>
    <row r="394" spans="10:11" ht="12.75" customHeight="1" x14ac:dyDescent="0.2">
      <c r="J394" s="53"/>
      <c r="K394" s="53">
        <f t="shared" si="45"/>
        <v>0</v>
      </c>
    </row>
    <row r="395" spans="10:11" ht="12.75" customHeight="1" x14ac:dyDescent="0.2">
      <c r="J395" s="53"/>
      <c r="K395" s="53">
        <f t="shared" si="45"/>
        <v>0</v>
      </c>
    </row>
    <row r="396" spans="10:11" ht="12.75" customHeight="1" x14ac:dyDescent="0.2">
      <c r="J396" s="53"/>
      <c r="K396" s="53">
        <f t="shared" si="45"/>
        <v>0</v>
      </c>
    </row>
    <row r="397" spans="10:11" ht="12.75" customHeight="1" x14ac:dyDescent="0.2">
      <c r="J397" s="53"/>
      <c r="K397" s="53">
        <f t="shared" si="45"/>
        <v>0</v>
      </c>
    </row>
    <row r="398" spans="10:11" ht="12.75" customHeight="1" x14ac:dyDescent="0.2">
      <c r="J398" s="53"/>
      <c r="K398" s="53">
        <f t="shared" si="45"/>
        <v>0</v>
      </c>
    </row>
    <row r="399" spans="10:11" ht="12.75" customHeight="1" x14ac:dyDescent="0.2">
      <c r="J399" s="53"/>
      <c r="K399" s="53">
        <f t="shared" si="45"/>
        <v>0</v>
      </c>
    </row>
    <row r="400" spans="10:11" ht="12.75" customHeight="1" x14ac:dyDescent="0.2">
      <c r="J400" s="53"/>
      <c r="K400" s="53">
        <f t="shared" si="45"/>
        <v>0</v>
      </c>
    </row>
    <row r="401" spans="10:11" ht="12.75" customHeight="1" x14ac:dyDescent="0.2">
      <c r="J401" s="53"/>
      <c r="K401" s="53">
        <f t="shared" si="45"/>
        <v>0</v>
      </c>
    </row>
    <row r="402" spans="10:11" ht="12.75" customHeight="1" x14ac:dyDescent="0.2">
      <c r="J402" s="53"/>
      <c r="K402" s="53">
        <f t="shared" si="45"/>
        <v>0</v>
      </c>
    </row>
    <row r="403" spans="10:11" ht="12.75" customHeight="1" x14ac:dyDescent="0.2">
      <c r="J403" s="53"/>
      <c r="K403" s="53">
        <f t="shared" ref="K403:K466" si="52">IF(J404="",0,J404)</f>
        <v>0</v>
      </c>
    </row>
    <row r="404" spans="10:11" ht="12.75" customHeight="1" x14ac:dyDescent="0.2">
      <c r="J404" s="53"/>
      <c r="K404" s="53">
        <f t="shared" si="52"/>
        <v>0</v>
      </c>
    </row>
    <row r="405" spans="10:11" ht="12.75" customHeight="1" x14ac:dyDescent="0.2">
      <c r="J405" s="53"/>
      <c r="K405" s="53">
        <f t="shared" si="52"/>
        <v>0</v>
      </c>
    </row>
    <row r="406" spans="10:11" ht="12.75" customHeight="1" x14ac:dyDescent="0.2">
      <c r="J406" s="53"/>
      <c r="K406" s="53">
        <f t="shared" si="52"/>
        <v>0</v>
      </c>
    </row>
    <row r="407" spans="10:11" ht="12.75" customHeight="1" x14ac:dyDescent="0.2">
      <c r="J407" s="53"/>
      <c r="K407" s="53">
        <f t="shared" si="52"/>
        <v>0</v>
      </c>
    </row>
    <row r="408" spans="10:11" ht="12.75" customHeight="1" x14ac:dyDescent="0.2">
      <c r="J408" s="53"/>
      <c r="K408" s="53">
        <f t="shared" si="52"/>
        <v>0</v>
      </c>
    </row>
    <row r="409" spans="10:11" ht="12.75" customHeight="1" x14ac:dyDescent="0.2">
      <c r="J409" s="53"/>
      <c r="K409" s="53">
        <f t="shared" si="52"/>
        <v>0</v>
      </c>
    </row>
    <row r="410" spans="10:11" ht="12.75" customHeight="1" x14ac:dyDescent="0.2">
      <c r="J410" s="53"/>
      <c r="K410" s="53">
        <f t="shared" si="52"/>
        <v>0</v>
      </c>
    </row>
    <row r="411" spans="10:11" ht="12.75" customHeight="1" x14ac:dyDescent="0.2">
      <c r="J411" s="53"/>
      <c r="K411" s="53">
        <f t="shared" si="52"/>
        <v>0</v>
      </c>
    </row>
    <row r="412" spans="10:11" ht="12.75" customHeight="1" x14ac:dyDescent="0.2">
      <c r="J412" s="53"/>
      <c r="K412" s="53">
        <f t="shared" si="52"/>
        <v>0</v>
      </c>
    </row>
    <row r="413" spans="10:11" ht="12.75" customHeight="1" x14ac:dyDescent="0.2">
      <c r="J413" s="53"/>
      <c r="K413" s="53">
        <f t="shared" si="52"/>
        <v>0</v>
      </c>
    </row>
    <row r="414" spans="10:11" ht="12.75" customHeight="1" x14ac:dyDescent="0.2">
      <c r="J414" s="53"/>
      <c r="K414" s="53">
        <f t="shared" si="52"/>
        <v>0</v>
      </c>
    </row>
    <row r="415" spans="10:11" ht="12.75" customHeight="1" x14ac:dyDescent="0.2">
      <c r="J415" s="53"/>
      <c r="K415" s="53">
        <f t="shared" si="52"/>
        <v>0</v>
      </c>
    </row>
    <row r="416" spans="10:11" ht="12.75" customHeight="1" x14ac:dyDescent="0.2">
      <c r="J416" s="53"/>
      <c r="K416" s="53">
        <f t="shared" si="52"/>
        <v>0</v>
      </c>
    </row>
    <row r="417" spans="10:11" ht="12.75" customHeight="1" x14ac:dyDescent="0.2">
      <c r="J417" s="53"/>
      <c r="K417" s="53">
        <f t="shared" si="52"/>
        <v>0</v>
      </c>
    </row>
    <row r="418" spans="10:11" ht="12.75" customHeight="1" x14ac:dyDescent="0.2">
      <c r="J418" s="53"/>
      <c r="K418" s="53">
        <f t="shared" si="52"/>
        <v>0</v>
      </c>
    </row>
    <row r="419" spans="10:11" ht="12.75" customHeight="1" x14ac:dyDescent="0.2">
      <c r="J419" s="53"/>
      <c r="K419" s="53">
        <f t="shared" si="52"/>
        <v>0</v>
      </c>
    </row>
    <row r="420" spans="10:11" ht="12.75" customHeight="1" x14ac:dyDescent="0.2">
      <c r="J420" s="53"/>
      <c r="K420" s="53">
        <f t="shared" si="52"/>
        <v>0</v>
      </c>
    </row>
    <row r="421" spans="10:11" ht="12.75" customHeight="1" x14ac:dyDescent="0.2">
      <c r="J421" s="53"/>
      <c r="K421" s="53">
        <f t="shared" si="52"/>
        <v>0</v>
      </c>
    </row>
    <row r="422" spans="10:11" ht="12.75" customHeight="1" x14ac:dyDescent="0.2">
      <c r="J422" s="53"/>
      <c r="K422" s="53">
        <f t="shared" si="52"/>
        <v>0</v>
      </c>
    </row>
    <row r="423" spans="10:11" ht="12.75" customHeight="1" x14ac:dyDescent="0.2">
      <c r="J423" s="53"/>
      <c r="K423" s="53">
        <f t="shared" si="52"/>
        <v>0</v>
      </c>
    </row>
    <row r="424" spans="10:11" ht="12.75" customHeight="1" x14ac:dyDescent="0.2">
      <c r="J424" s="53"/>
      <c r="K424" s="53">
        <f t="shared" si="52"/>
        <v>0</v>
      </c>
    </row>
    <row r="425" spans="10:11" ht="12.75" customHeight="1" x14ac:dyDescent="0.2">
      <c r="J425" s="53"/>
      <c r="K425" s="53">
        <f t="shared" si="52"/>
        <v>0</v>
      </c>
    </row>
    <row r="426" spans="10:11" ht="12.75" customHeight="1" x14ac:dyDescent="0.2">
      <c r="J426" s="53"/>
      <c r="K426" s="53">
        <f t="shared" si="52"/>
        <v>0</v>
      </c>
    </row>
    <row r="427" spans="10:11" ht="12.75" customHeight="1" x14ac:dyDescent="0.2">
      <c r="J427" s="53"/>
      <c r="K427" s="53">
        <f t="shared" si="52"/>
        <v>0</v>
      </c>
    </row>
    <row r="428" spans="10:11" ht="12.75" customHeight="1" x14ac:dyDescent="0.2">
      <c r="J428" s="53"/>
      <c r="K428" s="53">
        <f t="shared" si="52"/>
        <v>0</v>
      </c>
    </row>
    <row r="429" spans="10:11" ht="12.75" customHeight="1" x14ac:dyDescent="0.2">
      <c r="J429" s="53"/>
      <c r="K429" s="53">
        <f t="shared" si="52"/>
        <v>0</v>
      </c>
    </row>
    <row r="430" spans="10:11" ht="12.75" customHeight="1" x14ac:dyDescent="0.2">
      <c r="J430" s="53"/>
      <c r="K430" s="53">
        <f t="shared" si="52"/>
        <v>0</v>
      </c>
    </row>
    <row r="431" spans="10:11" ht="12.75" customHeight="1" x14ac:dyDescent="0.2">
      <c r="J431" s="53"/>
      <c r="K431" s="53">
        <f t="shared" si="52"/>
        <v>0</v>
      </c>
    </row>
    <row r="432" spans="10:11" ht="12.75" customHeight="1" x14ac:dyDescent="0.2">
      <c r="J432" s="53"/>
      <c r="K432" s="53">
        <f t="shared" si="52"/>
        <v>0</v>
      </c>
    </row>
    <row r="433" spans="10:11" ht="12.75" customHeight="1" x14ac:dyDescent="0.2">
      <c r="J433" s="53"/>
      <c r="K433" s="53">
        <f t="shared" si="52"/>
        <v>0</v>
      </c>
    </row>
    <row r="434" spans="10:11" ht="12.75" customHeight="1" x14ac:dyDescent="0.2">
      <c r="J434" s="53"/>
      <c r="K434" s="53">
        <f t="shared" si="52"/>
        <v>0</v>
      </c>
    </row>
    <row r="435" spans="10:11" ht="12.75" customHeight="1" x14ac:dyDescent="0.2">
      <c r="J435" s="53"/>
      <c r="K435" s="53">
        <f t="shared" si="52"/>
        <v>0</v>
      </c>
    </row>
    <row r="436" spans="10:11" ht="12.75" customHeight="1" x14ac:dyDescent="0.2">
      <c r="J436" s="53"/>
      <c r="K436" s="53">
        <f t="shared" si="52"/>
        <v>0</v>
      </c>
    </row>
    <row r="437" spans="10:11" ht="12.75" customHeight="1" x14ac:dyDescent="0.2">
      <c r="J437" s="53"/>
      <c r="K437" s="53">
        <f t="shared" si="52"/>
        <v>0</v>
      </c>
    </row>
    <row r="438" spans="10:11" ht="12.75" customHeight="1" x14ac:dyDescent="0.2">
      <c r="J438" s="53"/>
      <c r="K438" s="53">
        <f t="shared" si="52"/>
        <v>0</v>
      </c>
    </row>
    <row r="439" spans="10:11" ht="12.75" customHeight="1" x14ac:dyDescent="0.2">
      <c r="J439" s="53"/>
      <c r="K439" s="53">
        <f t="shared" si="52"/>
        <v>0</v>
      </c>
    </row>
    <row r="440" spans="10:11" ht="12.75" customHeight="1" x14ac:dyDescent="0.2">
      <c r="J440" s="53"/>
      <c r="K440" s="53">
        <f t="shared" si="52"/>
        <v>0</v>
      </c>
    </row>
    <row r="441" spans="10:11" ht="12.75" customHeight="1" x14ac:dyDescent="0.2">
      <c r="J441" s="53"/>
      <c r="K441" s="53">
        <f t="shared" si="52"/>
        <v>0</v>
      </c>
    </row>
    <row r="442" spans="10:11" ht="12.75" customHeight="1" x14ac:dyDescent="0.2">
      <c r="J442" s="53"/>
      <c r="K442" s="53">
        <f t="shared" si="52"/>
        <v>0</v>
      </c>
    </row>
    <row r="443" spans="10:11" ht="12.75" customHeight="1" x14ac:dyDescent="0.2">
      <c r="J443" s="53"/>
      <c r="K443" s="53">
        <f t="shared" si="52"/>
        <v>0</v>
      </c>
    </row>
    <row r="444" spans="10:11" ht="12.75" customHeight="1" x14ac:dyDescent="0.2">
      <c r="J444" s="53"/>
      <c r="K444" s="53">
        <f t="shared" si="52"/>
        <v>0</v>
      </c>
    </row>
    <row r="445" spans="10:11" ht="12.75" customHeight="1" x14ac:dyDescent="0.2">
      <c r="J445" s="53"/>
      <c r="K445" s="53">
        <f t="shared" si="52"/>
        <v>0</v>
      </c>
    </row>
    <row r="446" spans="10:11" ht="12.75" customHeight="1" x14ac:dyDescent="0.2">
      <c r="J446" s="53"/>
      <c r="K446" s="53">
        <f t="shared" si="52"/>
        <v>0</v>
      </c>
    </row>
    <row r="447" spans="10:11" ht="12.75" customHeight="1" x14ac:dyDescent="0.2">
      <c r="J447" s="53"/>
      <c r="K447" s="53">
        <f t="shared" si="52"/>
        <v>0</v>
      </c>
    </row>
    <row r="448" spans="10:11" ht="12.75" customHeight="1" x14ac:dyDescent="0.2">
      <c r="J448" s="53"/>
      <c r="K448" s="53">
        <f t="shared" si="52"/>
        <v>0</v>
      </c>
    </row>
    <row r="449" spans="10:11" ht="12.75" customHeight="1" x14ac:dyDescent="0.2">
      <c r="J449" s="53"/>
      <c r="K449" s="53">
        <f t="shared" si="52"/>
        <v>0</v>
      </c>
    </row>
    <row r="450" spans="10:11" ht="12.75" customHeight="1" x14ac:dyDescent="0.2">
      <c r="J450" s="53"/>
      <c r="K450" s="53">
        <f t="shared" si="52"/>
        <v>0</v>
      </c>
    </row>
    <row r="451" spans="10:11" ht="12.75" customHeight="1" x14ac:dyDescent="0.2">
      <c r="J451" s="53"/>
      <c r="K451" s="53">
        <f t="shared" si="52"/>
        <v>0</v>
      </c>
    </row>
    <row r="452" spans="10:11" ht="12.75" customHeight="1" x14ac:dyDescent="0.2">
      <c r="J452" s="53"/>
      <c r="K452" s="53">
        <f t="shared" si="52"/>
        <v>0</v>
      </c>
    </row>
    <row r="453" spans="10:11" ht="12.75" customHeight="1" x14ac:dyDescent="0.2">
      <c r="J453" s="53"/>
      <c r="K453" s="53">
        <f t="shared" si="52"/>
        <v>0</v>
      </c>
    </row>
    <row r="454" spans="10:11" ht="12.75" customHeight="1" x14ac:dyDescent="0.2">
      <c r="J454" s="53"/>
      <c r="K454" s="53">
        <f t="shared" si="52"/>
        <v>0</v>
      </c>
    </row>
    <row r="455" spans="10:11" ht="12.75" customHeight="1" x14ac:dyDescent="0.2">
      <c r="J455" s="53"/>
      <c r="K455" s="53">
        <f t="shared" si="52"/>
        <v>0</v>
      </c>
    </row>
    <row r="456" spans="10:11" ht="12.75" customHeight="1" x14ac:dyDescent="0.2">
      <c r="J456" s="53"/>
      <c r="K456" s="53">
        <f t="shared" si="52"/>
        <v>0</v>
      </c>
    </row>
    <row r="457" spans="10:11" ht="12.75" customHeight="1" x14ac:dyDescent="0.2">
      <c r="J457" s="53"/>
      <c r="K457" s="53">
        <f t="shared" si="52"/>
        <v>0</v>
      </c>
    </row>
    <row r="458" spans="10:11" ht="12.75" customHeight="1" x14ac:dyDescent="0.2">
      <c r="J458" s="53"/>
      <c r="K458" s="53">
        <f t="shared" si="52"/>
        <v>0</v>
      </c>
    </row>
    <row r="459" spans="10:11" ht="12.75" customHeight="1" x14ac:dyDescent="0.2">
      <c r="J459" s="53"/>
      <c r="K459" s="53">
        <f t="shared" si="52"/>
        <v>0</v>
      </c>
    </row>
    <row r="460" spans="10:11" ht="12.75" customHeight="1" x14ac:dyDescent="0.2">
      <c r="J460" s="53"/>
      <c r="K460" s="53">
        <f t="shared" si="52"/>
        <v>0</v>
      </c>
    </row>
    <row r="461" spans="10:11" ht="12.75" customHeight="1" x14ac:dyDescent="0.2">
      <c r="J461" s="53"/>
      <c r="K461" s="53">
        <f t="shared" si="52"/>
        <v>0</v>
      </c>
    </row>
    <row r="462" spans="10:11" ht="12.75" customHeight="1" x14ac:dyDescent="0.2">
      <c r="J462" s="53"/>
      <c r="K462" s="53">
        <f t="shared" si="52"/>
        <v>0</v>
      </c>
    </row>
    <row r="463" spans="10:11" ht="12.75" customHeight="1" x14ac:dyDescent="0.2">
      <c r="J463" s="53"/>
      <c r="K463" s="53">
        <f t="shared" si="52"/>
        <v>0</v>
      </c>
    </row>
    <row r="464" spans="10:11" ht="12.75" customHeight="1" x14ac:dyDescent="0.2">
      <c r="J464" s="53"/>
      <c r="K464" s="53">
        <f t="shared" si="52"/>
        <v>0</v>
      </c>
    </row>
    <row r="465" spans="10:11" ht="12.75" customHeight="1" x14ac:dyDescent="0.2">
      <c r="J465" s="53"/>
      <c r="K465" s="53">
        <f t="shared" si="52"/>
        <v>0</v>
      </c>
    </row>
    <row r="466" spans="10:11" ht="12.75" customHeight="1" x14ac:dyDescent="0.2">
      <c r="J466" s="53"/>
      <c r="K466" s="53">
        <f t="shared" si="52"/>
        <v>0</v>
      </c>
    </row>
    <row r="467" spans="10:11" ht="12.75" customHeight="1" x14ac:dyDescent="0.2">
      <c r="J467" s="53"/>
      <c r="K467" s="53">
        <f t="shared" ref="K467:K530" si="53">IF(J468="",0,J468)</f>
        <v>0</v>
      </c>
    </row>
    <row r="468" spans="10:11" ht="12.75" customHeight="1" x14ac:dyDescent="0.2">
      <c r="J468" s="53"/>
      <c r="K468" s="53">
        <f t="shared" si="53"/>
        <v>0</v>
      </c>
    </row>
    <row r="469" spans="10:11" ht="12.75" customHeight="1" x14ac:dyDescent="0.2">
      <c r="J469" s="53"/>
      <c r="K469" s="53">
        <f t="shared" si="53"/>
        <v>0</v>
      </c>
    </row>
    <row r="470" spans="10:11" ht="12.75" customHeight="1" x14ac:dyDescent="0.2">
      <c r="J470" s="53"/>
      <c r="K470" s="53">
        <f t="shared" si="53"/>
        <v>0</v>
      </c>
    </row>
    <row r="471" spans="10:11" ht="12.75" customHeight="1" x14ac:dyDescent="0.2">
      <c r="J471" s="53"/>
      <c r="K471" s="53">
        <f t="shared" si="53"/>
        <v>0</v>
      </c>
    </row>
    <row r="472" spans="10:11" ht="12.75" customHeight="1" x14ac:dyDescent="0.2">
      <c r="J472" s="53"/>
      <c r="K472" s="53">
        <f t="shared" si="53"/>
        <v>0</v>
      </c>
    </row>
    <row r="473" spans="10:11" ht="12.75" customHeight="1" x14ac:dyDescent="0.2">
      <c r="J473" s="53"/>
      <c r="K473" s="53">
        <f t="shared" si="53"/>
        <v>0</v>
      </c>
    </row>
    <row r="474" spans="10:11" ht="12.75" customHeight="1" x14ac:dyDescent="0.2">
      <c r="J474" s="53"/>
      <c r="K474" s="53">
        <f t="shared" si="53"/>
        <v>0</v>
      </c>
    </row>
    <row r="475" spans="10:11" ht="12.75" customHeight="1" x14ac:dyDescent="0.2">
      <c r="J475" s="53"/>
      <c r="K475" s="53">
        <f t="shared" si="53"/>
        <v>0</v>
      </c>
    </row>
    <row r="476" spans="10:11" ht="12.75" customHeight="1" x14ac:dyDescent="0.2">
      <c r="J476" s="53"/>
      <c r="K476" s="53">
        <f t="shared" si="53"/>
        <v>0</v>
      </c>
    </row>
    <row r="477" spans="10:11" ht="12.75" customHeight="1" x14ac:dyDescent="0.2">
      <c r="J477" s="53"/>
      <c r="K477" s="53">
        <f t="shared" si="53"/>
        <v>0</v>
      </c>
    </row>
    <row r="478" spans="10:11" ht="12.75" customHeight="1" x14ac:dyDescent="0.2">
      <c r="J478" s="53"/>
      <c r="K478" s="53">
        <f t="shared" si="53"/>
        <v>0</v>
      </c>
    </row>
    <row r="479" spans="10:11" ht="12.75" customHeight="1" x14ac:dyDescent="0.2">
      <c r="J479" s="53"/>
      <c r="K479" s="53">
        <f t="shared" si="53"/>
        <v>0</v>
      </c>
    </row>
    <row r="480" spans="10:11" ht="12.75" customHeight="1" x14ac:dyDescent="0.2">
      <c r="J480" s="53"/>
      <c r="K480" s="53">
        <f t="shared" si="53"/>
        <v>0</v>
      </c>
    </row>
    <row r="481" spans="10:11" ht="12.75" customHeight="1" x14ac:dyDescent="0.2">
      <c r="J481" s="53"/>
      <c r="K481" s="53">
        <f t="shared" si="53"/>
        <v>0</v>
      </c>
    </row>
    <row r="482" spans="10:11" ht="12.75" customHeight="1" x14ac:dyDescent="0.2">
      <c r="J482" s="53"/>
      <c r="K482" s="53">
        <f t="shared" si="53"/>
        <v>0</v>
      </c>
    </row>
    <row r="483" spans="10:11" ht="12.75" customHeight="1" x14ac:dyDescent="0.2">
      <c r="J483" s="53"/>
      <c r="K483" s="53">
        <f t="shared" si="53"/>
        <v>0</v>
      </c>
    </row>
    <row r="484" spans="10:11" ht="12.75" customHeight="1" x14ac:dyDescent="0.2">
      <c r="J484" s="53"/>
      <c r="K484" s="53">
        <f t="shared" si="53"/>
        <v>0</v>
      </c>
    </row>
    <row r="485" spans="10:11" ht="12.75" customHeight="1" x14ac:dyDescent="0.2">
      <c r="J485" s="53"/>
      <c r="K485" s="53">
        <f t="shared" si="53"/>
        <v>0</v>
      </c>
    </row>
    <row r="486" spans="10:11" ht="12.75" customHeight="1" x14ac:dyDescent="0.2">
      <c r="J486" s="53"/>
      <c r="K486" s="53">
        <f t="shared" si="53"/>
        <v>0</v>
      </c>
    </row>
    <row r="487" spans="10:11" ht="12.75" customHeight="1" x14ac:dyDescent="0.2">
      <c r="J487" s="53"/>
      <c r="K487" s="53">
        <f t="shared" si="53"/>
        <v>0</v>
      </c>
    </row>
    <row r="488" spans="10:11" ht="12.75" customHeight="1" x14ac:dyDescent="0.2">
      <c r="J488" s="53"/>
      <c r="K488" s="53">
        <f t="shared" si="53"/>
        <v>0</v>
      </c>
    </row>
    <row r="489" spans="10:11" ht="12.75" customHeight="1" x14ac:dyDescent="0.2">
      <c r="J489" s="53"/>
      <c r="K489" s="53">
        <f t="shared" si="53"/>
        <v>0</v>
      </c>
    </row>
    <row r="490" spans="10:11" ht="12.75" customHeight="1" x14ac:dyDescent="0.2">
      <c r="J490" s="53"/>
      <c r="K490" s="53">
        <f t="shared" si="53"/>
        <v>0</v>
      </c>
    </row>
    <row r="491" spans="10:11" ht="12.75" customHeight="1" x14ac:dyDescent="0.2">
      <c r="J491" s="53"/>
      <c r="K491" s="53">
        <f t="shared" si="53"/>
        <v>0</v>
      </c>
    </row>
    <row r="492" spans="10:11" ht="12.75" customHeight="1" x14ac:dyDescent="0.2">
      <c r="J492" s="53"/>
      <c r="K492" s="53">
        <f t="shared" si="53"/>
        <v>0</v>
      </c>
    </row>
    <row r="493" spans="10:11" ht="12.75" customHeight="1" x14ac:dyDescent="0.2">
      <c r="J493" s="53"/>
      <c r="K493" s="53">
        <f t="shared" si="53"/>
        <v>0</v>
      </c>
    </row>
    <row r="494" spans="10:11" ht="12.75" customHeight="1" x14ac:dyDescent="0.2">
      <c r="J494" s="53"/>
      <c r="K494" s="53">
        <f t="shared" si="53"/>
        <v>0</v>
      </c>
    </row>
    <row r="495" spans="10:11" ht="12.75" customHeight="1" x14ac:dyDescent="0.2">
      <c r="J495" s="53"/>
      <c r="K495" s="53">
        <f t="shared" si="53"/>
        <v>0</v>
      </c>
    </row>
    <row r="496" spans="10:11" ht="12.75" customHeight="1" x14ac:dyDescent="0.2">
      <c r="J496" s="53"/>
      <c r="K496" s="53">
        <f t="shared" si="53"/>
        <v>0</v>
      </c>
    </row>
    <row r="497" spans="10:11" ht="12.75" customHeight="1" x14ac:dyDescent="0.2">
      <c r="J497" s="53"/>
      <c r="K497" s="53">
        <f t="shared" si="53"/>
        <v>0</v>
      </c>
    </row>
    <row r="498" spans="10:11" ht="12.75" customHeight="1" x14ac:dyDescent="0.2">
      <c r="J498" s="53"/>
      <c r="K498" s="53">
        <f t="shared" si="53"/>
        <v>0</v>
      </c>
    </row>
    <row r="499" spans="10:11" ht="12.75" customHeight="1" x14ac:dyDescent="0.2">
      <c r="J499" s="53"/>
      <c r="K499" s="53">
        <f t="shared" si="53"/>
        <v>0</v>
      </c>
    </row>
    <row r="500" spans="10:11" ht="12.75" customHeight="1" x14ac:dyDescent="0.2">
      <c r="J500" s="53"/>
      <c r="K500" s="53">
        <f t="shared" si="53"/>
        <v>0</v>
      </c>
    </row>
    <row r="501" spans="10:11" ht="12.75" customHeight="1" x14ac:dyDescent="0.2">
      <c r="J501" s="53"/>
      <c r="K501" s="53">
        <f t="shared" si="53"/>
        <v>0</v>
      </c>
    </row>
    <row r="502" spans="10:11" ht="12.75" customHeight="1" x14ac:dyDescent="0.2">
      <c r="J502" s="53"/>
      <c r="K502" s="53">
        <f t="shared" si="53"/>
        <v>0</v>
      </c>
    </row>
    <row r="503" spans="10:11" ht="12.75" customHeight="1" x14ac:dyDescent="0.2">
      <c r="J503" s="53"/>
      <c r="K503" s="53">
        <f t="shared" si="53"/>
        <v>0</v>
      </c>
    </row>
    <row r="504" spans="10:11" ht="12.75" customHeight="1" x14ac:dyDescent="0.2">
      <c r="J504" s="53"/>
      <c r="K504" s="53">
        <f t="shared" si="53"/>
        <v>0</v>
      </c>
    </row>
    <row r="505" spans="10:11" ht="12.75" customHeight="1" x14ac:dyDescent="0.2">
      <c r="J505" s="53"/>
      <c r="K505" s="53">
        <f t="shared" si="53"/>
        <v>0</v>
      </c>
    </row>
    <row r="506" spans="10:11" ht="12.75" customHeight="1" x14ac:dyDescent="0.2">
      <c r="J506" s="53"/>
      <c r="K506" s="53">
        <f t="shared" si="53"/>
        <v>0</v>
      </c>
    </row>
    <row r="507" spans="10:11" ht="12.75" customHeight="1" x14ac:dyDescent="0.2">
      <c r="J507" s="53"/>
      <c r="K507" s="53">
        <f t="shared" si="53"/>
        <v>0</v>
      </c>
    </row>
    <row r="508" spans="10:11" ht="12.75" customHeight="1" x14ac:dyDescent="0.2">
      <c r="J508" s="53"/>
      <c r="K508" s="53">
        <f t="shared" si="53"/>
        <v>0</v>
      </c>
    </row>
    <row r="509" spans="10:11" ht="12.75" customHeight="1" x14ac:dyDescent="0.2">
      <c r="J509" s="53"/>
      <c r="K509" s="53">
        <f t="shared" si="53"/>
        <v>0</v>
      </c>
    </row>
    <row r="510" spans="10:11" ht="12.75" customHeight="1" x14ac:dyDescent="0.2">
      <c r="J510" s="53"/>
      <c r="K510" s="53">
        <f t="shared" si="53"/>
        <v>0</v>
      </c>
    </row>
    <row r="511" spans="10:11" ht="12.75" customHeight="1" x14ac:dyDescent="0.2">
      <c r="J511" s="53"/>
      <c r="K511" s="53">
        <f t="shared" si="53"/>
        <v>0</v>
      </c>
    </row>
    <row r="512" spans="10:11" ht="12.75" customHeight="1" x14ac:dyDescent="0.2">
      <c r="J512" s="53"/>
      <c r="K512" s="53">
        <f t="shared" si="53"/>
        <v>0</v>
      </c>
    </row>
    <row r="513" spans="10:11" ht="12.75" customHeight="1" x14ac:dyDescent="0.2">
      <c r="J513" s="53"/>
      <c r="K513" s="53">
        <f t="shared" si="53"/>
        <v>0</v>
      </c>
    </row>
    <row r="514" spans="10:11" ht="12.75" customHeight="1" x14ac:dyDescent="0.2">
      <c r="J514" s="53"/>
      <c r="K514" s="53">
        <f t="shared" si="53"/>
        <v>0</v>
      </c>
    </row>
    <row r="515" spans="10:11" ht="12.75" customHeight="1" x14ac:dyDescent="0.2">
      <c r="J515" s="53"/>
      <c r="K515" s="53">
        <f t="shared" si="53"/>
        <v>0</v>
      </c>
    </row>
    <row r="516" spans="10:11" ht="12.75" customHeight="1" x14ac:dyDescent="0.2">
      <c r="J516" s="53"/>
      <c r="K516" s="53">
        <f t="shared" si="53"/>
        <v>0</v>
      </c>
    </row>
    <row r="517" spans="10:11" ht="12.75" customHeight="1" x14ac:dyDescent="0.2">
      <c r="J517" s="53"/>
      <c r="K517" s="53">
        <f t="shared" si="53"/>
        <v>0</v>
      </c>
    </row>
    <row r="518" spans="10:11" ht="12.75" customHeight="1" x14ac:dyDescent="0.2">
      <c r="J518" s="53"/>
      <c r="K518" s="53">
        <f t="shared" si="53"/>
        <v>0</v>
      </c>
    </row>
    <row r="519" spans="10:11" ht="12.75" customHeight="1" x14ac:dyDescent="0.2">
      <c r="J519" s="53"/>
      <c r="K519" s="53">
        <f t="shared" si="53"/>
        <v>0</v>
      </c>
    </row>
    <row r="520" spans="10:11" ht="12.75" customHeight="1" x14ac:dyDescent="0.2">
      <c r="J520" s="53"/>
      <c r="K520" s="53">
        <f t="shared" si="53"/>
        <v>0</v>
      </c>
    </row>
    <row r="521" spans="10:11" ht="12.75" customHeight="1" x14ac:dyDescent="0.2">
      <c r="J521" s="53"/>
      <c r="K521" s="53">
        <f t="shared" si="53"/>
        <v>0</v>
      </c>
    </row>
    <row r="522" spans="10:11" ht="12.75" customHeight="1" x14ac:dyDescent="0.2">
      <c r="J522" s="53"/>
      <c r="K522" s="53">
        <f t="shared" si="53"/>
        <v>0</v>
      </c>
    </row>
    <row r="523" spans="10:11" ht="12.75" customHeight="1" x14ac:dyDescent="0.2">
      <c r="J523" s="53"/>
      <c r="K523" s="53">
        <f t="shared" si="53"/>
        <v>0</v>
      </c>
    </row>
    <row r="524" spans="10:11" ht="12.75" customHeight="1" x14ac:dyDescent="0.2">
      <c r="J524" s="53"/>
      <c r="K524" s="53">
        <f t="shared" si="53"/>
        <v>0</v>
      </c>
    </row>
    <row r="525" spans="10:11" ht="12.75" customHeight="1" x14ac:dyDescent="0.2">
      <c r="J525" s="53"/>
      <c r="K525" s="53">
        <f t="shared" si="53"/>
        <v>0</v>
      </c>
    </row>
    <row r="526" spans="10:11" ht="12.75" customHeight="1" x14ac:dyDescent="0.2">
      <c r="J526" s="53"/>
      <c r="K526" s="53">
        <f t="shared" si="53"/>
        <v>0</v>
      </c>
    </row>
    <row r="527" spans="10:11" ht="12.75" customHeight="1" x14ac:dyDescent="0.2">
      <c r="J527" s="53"/>
      <c r="K527" s="53">
        <f t="shared" si="53"/>
        <v>0</v>
      </c>
    </row>
    <row r="528" spans="10:11" ht="12.75" customHeight="1" x14ac:dyDescent="0.2">
      <c r="J528" s="53"/>
      <c r="K528" s="53">
        <f t="shared" si="53"/>
        <v>0</v>
      </c>
    </row>
    <row r="529" spans="10:11" ht="12.75" customHeight="1" x14ac:dyDescent="0.2">
      <c r="J529" s="53"/>
      <c r="K529" s="53">
        <f t="shared" si="53"/>
        <v>0</v>
      </c>
    </row>
    <row r="530" spans="10:11" ht="12.75" customHeight="1" x14ac:dyDescent="0.2">
      <c r="J530" s="53"/>
      <c r="K530" s="53">
        <f t="shared" si="53"/>
        <v>0</v>
      </c>
    </row>
    <row r="531" spans="10:11" ht="12.75" customHeight="1" x14ac:dyDescent="0.2">
      <c r="J531" s="53"/>
      <c r="K531" s="53">
        <f t="shared" ref="K531:K594" si="54">IF(J532="",0,J532)</f>
        <v>0</v>
      </c>
    </row>
    <row r="532" spans="10:11" ht="12.75" customHeight="1" x14ac:dyDescent="0.2">
      <c r="J532" s="53"/>
      <c r="K532" s="53">
        <f t="shared" si="54"/>
        <v>0</v>
      </c>
    </row>
    <row r="533" spans="10:11" ht="12.75" customHeight="1" x14ac:dyDescent="0.2">
      <c r="J533" s="53"/>
      <c r="K533" s="53">
        <f t="shared" si="54"/>
        <v>0</v>
      </c>
    </row>
    <row r="534" spans="10:11" ht="12.75" customHeight="1" x14ac:dyDescent="0.2">
      <c r="J534" s="53"/>
      <c r="K534" s="53">
        <f t="shared" si="54"/>
        <v>0</v>
      </c>
    </row>
    <row r="535" spans="10:11" ht="12.75" customHeight="1" x14ac:dyDescent="0.2">
      <c r="J535" s="53"/>
      <c r="K535" s="53">
        <f t="shared" si="54"/>
        <v>0</v>
      </c>
    </row>
    <row r="536" spans="10:11" ht="12.75" customHeight="1" x14ac:dyDescent="0.2">
      <c r="J536" s="53"/>
      <c r="K536" s="53">
        <f t="shared" si="54"/>
        <v>0</v>
      </c>
    </row>
    <row r="537" spans="10:11" ht="12.75" customHeight="1" x14ac:dyDescent="0.2">
      <c r="J537" s="53"/>
      <c r="K537" s="53">
        <f t="shared" si="54"/>
        <v>0</v>
      </c>
    </row>
    <row r="538" spans="10:11" ht="12.75" customHeight="1" x14ac:dyDescent="0.2">
      <c r="J538" s="53"/>
      <c r="K538" s="53">
        <f t="shared" si="54"/>
        <v>0</v>
      </c>
    </row>
    <row r="539" spans="10:11" ht="12.75" customHeight="1" x14ac:dyDescent="0.2">
      <c r="J539" s="53"/>
      <c r="K539" s="53">
        <f t="shared" si="54"/>
        <v>0</v>
      </c>
    </row>
    <row r="540" spans="10:11" ht="12.75" customHeight="1" x14ac:dyDescent="0.2">
      <c r="J540" s="53"/>
      <c r="K540" s="53">
        <f t="shared" si="54"/>
        <v>0</v>
      </c>
    </row>
    <row r="541" spans="10:11" ht="12.75" customHeight="1" x14ac:dyDescent="0.2">
      <c r="J541" s="53"/>
      <c r="K541" s="53">
        <f t="shared" si="54"/>
        <v>0</v>
      </c>
    </row>
    <row r="542" spans="10:11" ht="12.75" customHeight="1" x14ac:dyDescent="0.2">
      <c r="J542" s="53"/>
      <c r="K542" s="53">
        <f t="shared" si="54"/>
        <v>0</v>
      </c>
    </row>
    <row r="543" spans="10:11" ht="12.75" customHeight="1" x14ac:dyDescent="0.2">
      <c r="J543" s="53"/>
      <c r="K543" s="53">
        <f t="shared" si="54"/>
        <v>0</v>
      </c>
    </row>
    <row r="544" spans="10:11" ht="12.75" customHeight="1" x14ac:dyDescent="0.2">
      <c r="J544" s="53"/>
      <c r="K544" s="53">
        <f t="shared" si="54"/>
        <v>0</v>
      </c>
    </row>
    <row r="545" spans="10:11" ht="12.75" customHeight="1" x14ac:dyDescent="0.2">
      <c r="J545" s="53"/>
      <c r="K545" s="53">
        <f t="shared" si="54"/>
        <v>0</v>
      </c>
    </row>
    <row r="546" spans="10:11" ht="12.75" customHeight="1" x14ac:dyDescent="0.2">
      <c r="J546" s="53"/>
      <c r="K546" s="53">
        <f t="shared" si="54"/>
        <v>0</v>
      </c>
    </row>
    <row r="547" spans="10:11" ht="12.75" customHeight="1" x14ac:dyDescent="0.2">
      <c r="J547" s="53"/>
      <c r="K547" s="53">
        <f t="shared" si="54"/>
        <v>0</v>
      </c>
    </row>
    <row r="548" spans="10:11" ht="12.75" customHeight="1" x14ac:dyDescent="0.2">
      <c r="J548" s="53"/>
      <c r="K548" s="53">
        <f t="shared" si="54"/>
        <v>0</v>
      </c>
    </row>
    <row r="549" spans="10:11" ht="12.75" customHeight="1" x14ac:dyDescent="0.2">
      <c r="J549" s="53"/>
      <c r="K549" s="53">
        <f t="shared" si="54"/>
        <v>0</v>
      </c>
    </row>
    <row r="550" spans="10:11" ht="12.75" customHeight="1" x14ac:dyDescent="0.2">
      <c r="J550" s="53"/>
      <c r="K550" s="53">
        <f t="shared" si="54"/>
        <v>0</v>
      </c>
    </row>
    <row r="551" spans="10:11" ht="12.75" customHeight="1" x14ac:dyDescent="0.2">
      <c r="J551" s="53"/>
      <c r="K551" s="53">
        <f t="shared" si="54"/>
        <v>0</v>
      </c>
    </row>
    <row r="552" spans="10:11" ht="12.75" customHeight="1" x14ac:dyDescent="0.2">
      <c r="J552" s="53"/>
      <c r="K552" s="53">
        <f t="shared" si="54"/>
        <v>0</v>
      </c>
    </row>
    <row r="553" spans="10:11" ht="12.75" customHeight="1" x14ac:dyDescent="0.2">
      <c r="J553" s="53"/>
      <c r="K553" s="53">
        <f t="shared" si="54"/>
        <v>0</v>
      </c>
    </row>
    <row r="554" spans="10:11" ht="12.75" customHeight="1" x14ac:dyDescent="0.2">
      <c r="J554" s="53"/>
      <c r="K554" s="53">
        <f t="shared" si="54"/>
        <v>0</v>
      </c>
    </row>
    <row r="555" spans="10:11" ht="12.75" customHeight="1" x14ac:dyDescent="0.2">
      <c r="J555" s="53"/>
      <c r="K555" s="53">
        <f t="shared" si="54"/>
        <v>0</v>
      </c>
    </row>
    <row r="556" spans="10:11" ht="12.75" customHeight="1" x14ac:dyDescent="0.2">
      <c r="J556" s="53"/>
      <c r="K556" s="53">
        <f t="shared" si="54"/>
        <v>0</v>
      </c>
    </row>
    <row r="557" spans="10:11" ht="12.75" customHeight="1" x14ac:dyDescent="0.2">
      <c r="J557" s="53"/>
      <c r="K557" s="53">
        <f t="shared" si="54"/>
        <v>0</v>
      </c>
    </row>
    <row r="558" spans="10:11" ht="12.75" customHeight="1" x14ac:dyDescent="0.2">
      <c r="J558" s="53"/>
      <c r="K558" s="53">
        <f t="shared" si="54"/>
        <v>0</v>
      </c>
    </row>
    <row r="559" spans="10:11" ht="12.75" customHeight="1" x14ac:dyDescent="0.2">
      <c r="J559" s="53"/>
      <c r="K559" s="53">
        <f t="shared" si="54"/>
        <v>0</v>
      </c>
    </row>
    <row r="560" spans="10:11" ht="12.75" customHeight="1" x14ac:dyDescent="0.2">
      <c r="J560" s="53"/>
      <c r="K560" s="53">
        <f t="shared" si="54"/>
        <v>0</v>
      </c>
    </row>
    <row r="561" spans="10:11" ht="12.75" customHeight="1" x14ac:dyDescent="0.2">
      <c r="J561" s="53"/>
      <c r="K561" s="53">
        <f t="shared" si="54"/>
        <v>0</v>
      </c>
    </row>
    <row r="562" spans="10:11" ht="12.75" customHeight="1" x14ac:dyDescent="0.2">
      <c r="J562" s="53"/>
      <c r="K562" s="53">
        <f t="shared" si="54"/>
        <v>0</v>
      </c>
    </row>
    <row r="563" spans="10:11" ht="12.75" customHeight="1" x14ac:dyDescent="0.2">
      <c r="J563" s="53"/>
      <c r="K563" s="53">
        <f t="shared" si="54"/>
        <v>0</v>
      </c>
    </row>
    <row r="564" spans="10:11" ht="12.75" customHeight="1" x14ac:dyDescent="0.2">
      <c r="J564" s="53"/>
      <c r="K564" s="53">
        <f t="shared" si="54"/>
        <v>0</v>
      </c>
    </row>
    <row r="565" spans="10:11" ht="12.75" customHeight="1" x14ac:dyDescent="0.2">
      <c r="J565" s="53"/>
      <c r="K565" s="53">
        <f t="shared" si="54"/>
        <v>0</v>
      </c>
    </row>
    <row r="566" spans="10:11" ht="12.75" customHeight="1" x14ac:dyDescent="0.2">
      <c r="J566" s="53"/>
      <c r="K566" s="53">
        <f t="shared" si="54"/>
        <v>0</v>
      </c>
    </row>
    <row r="567" spans="10:11" ht="12.75" customHeight="1" x14ac:dyDescent="0.2">
      <c r="J567" s="53"/>
      <c r="K567" s="53">
        <f t="shared" si="54"/>
        <v>0</v>
      </c>
    </row>
    <row r="568" spans="10:11" ht="12.75" customHeight="1" x14ac:dyDescent="0.2">
      <c r="J568" s="53"/>
      <c r="K568" s="53">
        <f t="shared" si="54"/>
        <v>0</v>
      </c>
    </row>
    <row r="569" spans="10:11" ht="12.75" customHeight="1" x14ac:dyDescent="0.2">
      <c r="J569" s="53"/>
      <c r="K569" s="53">
        <f t="shared" si="54"/>
        <v>0</v>
      </c>
    </row>
    <row r="570" spans="10:11" ht="12.75" customHeight="1" x14ac:dyDescent="0.2">
      <c r="J570" s="53"/>
      <c r="K570" s="53">
        <f t="shared" si="54"/>
        <v>0</v>
      </c>
    </row>
    <row r="571" spans="10:11" ht="12.75" customHeight="1" x14ac:dyDescent="0.2">
      <c r="J571" s="53"/>
      <c r="K571" s="53">
        <f t="shared" si="54"/>
        <v>0</v>
      </c>
    </row>
    <row r="572" spans="10:11" ht="12.75" customHeight="1" x14ac:dyDescent="0.2">
      <c r="J572" s="53"/>
      <c r="K572" s="53">
        <f t="shared" si="54"/>
        <v>0</v>
      </c>
    </row>
    <row r="573" spans="10:11" ht="12.75" customHeight="1" x14ac:dyDescent="0.2">
      <c r="J573" s="53"/>
      <c r="K573" s="53">
        <f t="shared" si="54"/>
        <v>0</v>
      </c>
    </row>
    <row r="574" spans="10:11" ht="12.75" customHeight="1" x14ac:dyDescent="0.2">
      <c r="J574" s="53"/>
      <c r="K574" s="53">
        <f t="shared" si="54"/>
        <v>0</v>
      </c>
    </row>
    <row r="575" spans="10:11" ht="12.75" customHeight="1" x14ac:dyDescent="0.2">
      <c r="J575" s="53"/>
      <c r="K575" s="53">
        <f t="shared" si="54"/>
        <v>0</v>
      </c>
    </row>
    <row r="576" spans="10:11" ht="12.75" customHeight="1" x14ac:dyDescent="0.2">
      <c r="J576" s="53"/>
      <c r="K576" s="53">
        <f t="shared" si="54"/>
        <v>0</v>
      </c>
    </row>
    <row r="577" spans="10:11" ht="12.75" customHeight="1" x14ac:dyDescent="0.2">
      <c r="J577" s="53"/>
      <c r="K577" s="53">
        <f t="shared" si="54"/>
        <v>0</v>
      </c>
    </row>
    <row r="578" spans="10:11" ht="12.75" customHeight="1" x14ac:dyDescent="0.2">
      <c r="J578" s="53"/>
      <c r="K578" s="53">
        <f t="shared" si="54"/>
        <v>0</v>
      </c>
    </row>
    <row r="579" spans="10:11" ht="12.75" customHeight="1" x14ac:dyDescent="0.2">
      <c r="J579" s="53"/>
      <c r="K579" s="53">
        <f t="shared" si="54"/>
        <v>0</v>
      </c>
    </row>
    <row r="580" spans="10:11" ht="12.75" customHeight="1" x14ac:dyDescent="0.2">
      <c r="J580" s="53"/>
      <c r="K580" s="53">
        <f t="shared" si="54"/>
        <v>0</v>
      </c>
    </row>
    <row r="581" spans="10:11" ht="12.75" customHeight="1" x14ac:dyDescent="0.2">
      <c r="J581" s="53"/>
      <c r="K581" s="53">
        <f t="shared" si="54"/>
        <v>0</v>
      </c>
    </row>
    <row r="582" spans="10:11" ht="12.75" customHeight="1" x14ac:dyDescent="0.2">
      <c r="J582" s="53"/>
      <c r="K582" s="53">
        <f t="shared" si="54"/>
        <v>0</v>
      </c>
    </row>
    <row r="583" spans="10:11" ht="12.75" customHeight="1" x14ac:dyDescent="0.2">
      <c r="J583" s="53"/>
      <c r="K583" s="53">
        <f t="shared" si="54"/>
        <v>0</v>
      </c>
    </row>
    <row r="584" spans="10:11" ht="12.75" customHeight="1" x14ac:dyDescent="0.2">
      <c r="J584" s="53"/>
      <c r="K584" s="53">
        <f t="shared" si="54"/>
        <v>0</v>
      </c>
    </row>
    <row r="585" spans="10:11" ht="12.75" customHeight="1" x14ac:dyDescent="0.2">
      <c r="J585" s="53"/>
      <c r="K585" s="53">
        <f t="shared" si="54"/>
        <v>0</v>
      </c>
    </row>
    <row r="586" spans="10:11" ht="12.75" customHeight="1" x14ac:dyDescent="0.2">
      <c r="J586" s="53"/>
      <c r="K586" s="53">
        <f t="shared" si="54"/>
        <v>0</v>
      </c>
    </row>
    <row r="587" spans="10:11" ht="12.75" customHeight="1" x14ac:dyDescent="0.2">
      <c r="J587" s="53"/>
      <c r="K587" s="53">
        <f t="shared" si="54"/>
        <v>0</v>
      </c>
    </row>
    <row r="588" spans="10:11" ht="12.75" customHeight="1" x14ac:dyDescent="0.2">
      <c r="J588" s="53"/>
      <c r="K588" s="53">
        <f t="shared" si="54"/>
        <v>0</v>
      </c>
    </row>
    <row r="589" spans="10:11" ht="12.75" customHeight="1" x14ac:dyDescent="0.2">
      <c r="J589" s="53"/>
      <c r="K589" s="53">
        <f t="shared" si="54"/>
        <v>0</v>
      </c>
    </row>
    <row r="590" spans="10:11" ht="12.75" customHeight="1" x14ac:dyDescent="0.2">
      <c r="J590" s="53"/>
      <c r="K590" s="53">
        <f t="shared" si="54"/>
        <v>0</v>
      </c>
    </row>
    <row r="591" spans="10:11" ht="12.75" customHeight="1" x14ac:dyDescent="0.2">
      <c r="J591" s="53"/>
      <c r="K591" s="53">
        <f t="shared" si="54"/>
        <v>0</v>
      </c>
    </row>
    <row r="592" spans="10:11" ht="12.75" customHeight="1" x14ac:dyDescent="0.2">
      <c r="J592" s="53"/>
      <c r="K592" s="53">
        <f t="shared" si="54"/>
        <v>0</v>
      </c>
    </row>
    <row r="593" spans="10:11" ht="12.75" customHeight="1" x14ac:dyDescent="0.2">
      <c r="J593" s="53"/>
      <c r="K593" s="53">
        <f t="shared" si="54"/>
        <v>0</v>
      </c>
    </row>
    <row r="594" spans="10:11" ht="12.75" customHeight="1" x14ac:dyDescent="0.2">
      <c r="J594" s="53"/>
      <c r="K594" s="53">
        <f t="shared" si="54"/>
        <v>0</v>
      </c>
    </row>
    <row r="595" spans="10:11" ht="12.75" customHeight="1" x14ac:dyDescent="0.2">
      <c r="J595" s="53"/>
      <c r="K595" s="53">
        <f t="shared" ref="K595:K658" si="55">IF(J596="",0,J596)</f>
        <v>0</v>
      </c>
    </row>
    <row r="596" spans="10:11" ht="12.75" customHeight="1" x14ac:dyDescent="0.2">
      <c r="J596" s="53"/>
      <c r="K596" s="53">
        <f t="shared" si="55"/>
        <v>0</v>
      </c>
    </row>
    <row r="597" spans="10:11" ht="12.75" customHeight="1" x14ac:dyDescent="0.2">
      <c r="J597" s="53"/>
      <c r="K597" s="53">
        <f t="shared" si="55"/>
        <v>0</v>
      </c>
    </row>
    <row r="598" spans="10:11" ht="12.75" customHeight="1" x14ac:dyDescent="0.2">
      <c r="J598" s="53"/>
      <c r="K598" s="53">
        <f t="shared" si="55"/>
        <v>0</v>
      </c>
    </row>
    <row r="599" spans="10:11" ht="12.75" customHeight="1" x14ac:dyDescent="0.2">
      <c r="J599" s="53"/>
      <c r="K599" s="53">
        <f t="shared" si="55"/>
        <v>0</v>
      </c>
    </row>
    <row r="600" spans="10:11" ht="12.75" customHeight="1" x14ac:dyDescent="0.2">
      <c r="J600" s="53"/>
      <c r="K600" s="53">
        <f t="shared" si="55"/>
        <v>0</v>
      </c>
    </row>
    <row r="601" spans="10:11" ht="12.75" customHeight="1" x14ac:dyDescent="0.2">
      <c r="J601" s="53"/>
      <c r="K601" s="53">
        <f t="shared" si="55"/>
        <v>0</v>
      </c>
    </row>
    <row r="602" spans="10:11" ht="12.75" customHeight="1" x14ac:dyDescent="0.2">
      <c r="J602" s="53"/>
      <c r="K602" s="53">
        <f t="shared" si="55"/>
        <v>0</v>
      </c>
    </row>
    <row r="603" spans="10:11" ht="12.75" customHeight="1" x14ac:dyDescent="0.2">
      <c r="J603" s="53"/>
      <c r="K603" s="53">
        <f t="shared" si="55"/>
        <v>0</v>
      </c>
    </row>
    <row r="604" spans="10:11" ht="12.75" customHeight="1" x14ac:dyDescent="0.2">
      <c r="J604" s="53"/>
      <c r="K604" s="53">
        <f t="shared" si="55"/>
        <v>0</v>
      </c>
    </row>
    <row r="605" spans="10:11" ht="12.75" customHeight="1" x14ac:dyDescent="0.2">
      <c r="J605" s="53"/>
      <c r="K605" s="53">
        <f t="shared" si="55"/>
        <v>0</v>
      </c>
    </row>
    <row r="606" spans="10:11" ht="12.75" customHeight="1" x14ac:dyDescent="0.2">
      <c r="J606" s="53"/>
      <c r="K606" s="53">
        <f t="shared" si="55"/>
        <v>0</v>
      </c>
    </row>
    <row r="607" spans="10:11" ht="12.75" customHeight="1" x14ac:dyDescent="0.2">
      <c r="J607" s="53"/>
      <c r="K607" s="53">
        <f t="shared" si="55"/>
        <v>0</v>
      </c>
    </row>
    <row r="608" spans="10:11" ht="12.75" customHeight="1" x14ac:dyDescent="0.2">
      <c r="J608" s="53"/>
      <c r="K608" s="53">
        <f t="shared" si="55"/>
        <v>0</v>
      </c>
    </row>
    <row r="609" spans="10:11" ht="12.75" customHeight="1" x14ac:dyDescent="0.2">
      <c r="J609" s="53"/>
      <c r="K609" s="53">
        <f t="shared" si="55"/>
        <v>0</v>
      </c>
    </row>
    <row r="610" spans="10:11" ht="12.75" customHeight="1" x14ac:dyDescent="0.2">
      <c r="J610" s="53"/>
      <c r="K610" s="53">
        <f t="shared" si="55"/>
        <v>0</v>
      </c>
    </row>
    <row r="611" spans="10:11" ht="12.75" customHeight="1" x14ac:dyDescent="0.2">
      <c r="J611" s="53"/>
      <c r="K611" s="53">
        <f t="shared" si="55"/>
        <v>0</v>
      </c>
    </row>
    <row r="612" spans="10:11" ht="12.75" customHeight="1" x14ac:dyDescent="0.2">
      <c r="J612" s="53"/>
      <c r="K612" s="53">
        <f t="shared" si="55"/>
        <v>0</v>
      </c>
    </row>
    <row r="613" spans="10:11" ht="12.75" customHeight="1" x14ac:dyDescent="0.2">
      <c r="J613" s="53"/>
      <c r="K613" s="53">
        <f t="shared" si="55"/>
        <v>0</v>
      </c>
    </row>
    <row r="614" spans="10:11" ht="12.75" customHeight="1" x14ac:dyDescent="0.2">
      <c r="J614" s="53"/>
      <c r="K614" s="53">
        <f t="shared" si="55"/>
        <v>0</v>
      </c>
    </row>
    <row r="615" spans="10:11" ht="12.75" customHeight="1" x14ac:dyDescent="0.2">
      <c r="J615" s="53"/>
      <c r="K615" s="53">
        <f t="shared" si="55"/>
        <v>0</v>
      </c>
    </row>
    <row r="616" spans="10:11" ht="12.75" customHeight="1" x14ac:dyDescent="0.2">
      <c r="J616" s="53"/>
      <c r="K616" s="53">
        <f t="shared" si="55"/>
        <v>0</v>
      </c>
    </row>
    <row r="617" spans="10:11" ht="12.75" customHeight="1" x14ac:dyDescent="0.2">
      <c r="J617" s="53"/>
      <c r="K617" s="53">
        <f t="shared" si="55"/>
        <v>0</v>
      </c>
    </row>
    <row r="618" spans="10:11" ht="12.75" customHeight="1" x14ac:dyDescent="0.2">
      <c r="J618" s="53"/>
      <c r="K618" s="53">
        <f t="shared" si="55"/>
        <v>0</v>
      </c>
    </row>
    <row r="619" spans="10:11" ht="12.75" customHeight="1" x14ac:dyDescent="0.2">
      <c r="J619" s="53"/>
      <c r="K619" s="53">
        <f t="shared" si="55"/>
        <v>0</v>
      </c>
    </row>
    <row r="620" spans="10:11" ht="12.75" customHeight="1" x14ac:dyDescent="0.2">
      <c r="J620" s="53"/>
      <c r="K620" s="53">
        <f t="shared" si="55"/>
        <v>0</v>
      </c>
    </row>
    <row r="621" spans="10:11" ht="12.75" customHeight="1" x14ac:dyDescent="0.2">
      <c r="J621" s="53"/>
      <c r="K621" s="53">
        <f t="shared" si="55"/>
        <v>0</v>
      </c>
    </row>
    <row r="622" spans="10:11" ht="12.75" customHeight="1" x14ac:dyDescent="0.2">
      <c r="J622" s="53"/>
      <c r="K622" s="53">
        <f t="shared" si="55"/>
        <v>0</v>
      </c>
    </row>
    <row r="623" spans="10:11" ht="12.75" customHeight="1" x14ac:dyDescent="0.2">
      <c r="J623" s="53"/>
      <c r="K623" s="53">
        <f t="shared" si="55"/>
        <v>0</v>
      </c>
    </row>
    <row r="624" spans="10:11" ht="12.75" customHeight="1" x14ac:dyDescent="0.2">
      <c r="J624" s="53"/>
      <c r="K624" s="53">
        <f t="shared" si="55"/>
        <v>0</v>
      </c>
    </row>
    <row r="625" spans="10:11" ht="12.75" customHeight="1" x14ac:dyDescent="0.2">
      <c r="J625" s="53"/>
      <c r="K625" s="53">
        <f t="shared" si="55"/>
        <v>0</v>
      </c>
    </row>
    <row r="626" spans="10:11" ht="12.75" customHeight="1" x14ac:dyDescent="0.2">
      <c r="J626" s="53"/>
      <c r="K626" s="53">
        <f t="shared" si="55"/>
        <v>0</v>
      </c>
    </row>
    <row r="627" spans="10:11" ht="12.75" customHeight="1" x14ac:dyDescent="0.2">
      <c r="J627" s="53"/>
      <c r="K627" s="53">
        <f t="shared" si="55"/>
        <v>0</v>
      </c>
    </row>
    <row r="628" spans="10:11" ht="12.75" customHeight="1" x14ac:dyDescent="0.2">
      <c r="J628" s="53"/>
      <c r="K628" s="53">
        <f t="shared" si="55"/>
        <v>0</v>
      </c>
    </row>
    <row r="629" spans="10:11" ht="12.75" customHeight="1" x14ac:dyDescent="0.2">
      <c r="J629" s="53"/>
      <c r="K629" s="53">
        <f t="shared" si="55"/>
        <v>0</v>
      </c>
    </row>
    <row r="630" spans="10:11" ht="12.75" customHeight="1" x14ac:dyDescent="0.2">
      <c r="J630" s="53"/>
      <c r="K630" s="53">
        <f t="shared" si="55"/>
        <v>0</v>
      </c>
    </row>
    <row r="631" spans="10:11" ht="12.75" customHeight="1" x14ac:dyDescent="0.2">
      <c r="J631" s="53"/>
      <c r="K631" s="53">
        <f t="shared" si="55"/>
        <v>0</v>
      </c>
    </row>
    <row r="632" spans="10:11" ht="12.75" customHeight="1" x14ac:dyDescent="0.2">
      <c r="J632" s="53"/>
      <c r="K632" s="53">
        <f t="shared" si="55"/>
        <v>0</v>
      </c>
    </row>
    <row r="633" spans="10:11" ht="12.75" customHeight="1" x14ac:dyDescent="0.2">
      <c r="J633" s="53"/>
      <c r="K633" s="53">
        <f t="shared" si="55"/>
        <v>0</v>
      </c>
    </row>
    <row r="634" spans="10:11" ht="12.75" customHeight="1" x14ac:dyDescent="0.2">
      <c r="J634" s="53"/>
      <c r="K634" s="53">
        <f t="shared" si="55"/>
        <v>0</v>
      </c>
    </row>
    <row r="635" spans="10:11" ht="12.75" customHeight="1" x14ac:dyDescent="0.2">
      <c r="J635" s="53"/>
      <c r="K635" s="53">
        <f t="shared" si="55"/>
        <v>0</v>
      </c>
    </row>
    <row r="636" spans="10:11" ht="12.75" customHeight="1" x14ac:dyDescent="0.2">
      <c r="J636" s="53"/>
      <c r="K636" s="53">
        <f t="shared" si="55"/>
        <v>0</v>
      </c>
    </row>
    <row r="637" spans="10:11" ht="12.75" customHeight="1" x14ac:dyDescent="0.2">
      <c r="J637" s="53"/>
      <c r="K637" s="53">
        <f t="shared" si="55"/>
        <v>0</v>
      </c>
    </row>
    <row r="638" spans="10:11" ht="12.75" customHeight="1" x14ac:dyDescent="0.2">
      <c r="J638" s="53"/>
      <c r="K638" s="53">
        <f t="shared" si="55"/>
        <v>0</v>
      </c>
    </row>
    <row r="639" spans="10:11" ht="12.75" customHeight="1" x14ac:dyDescent="0.2">
      <c r="J639" s="53"/>
      <c r="K639" s="53">
        <f t="shared" si="55"/>
        <v>0</v>
      </c>
    </row>
    <row r="640" spans="10:11" ht="12.75" customHeight="1" x14ac:dyDescent="0.2">
      <c r="J640" s="53"/>
      <c r="K640" s="53">
        <f t="shared" si="55"/>
        <v>0</v>
      </c>
    </row>
    <row r="641" spans="10:11" ht="12.75" customHeight="1" x14ac:dyDescent="0.2">
      <c r="J641" s="53"/>
      <c r="K641" s="53">
        <f t="shared" si="55"/>
        <v>0</v>
      </c>
    </row>
    <row r="642" spans="10:11" ht="12.75" customHeight="1" x14ac:dyDescent="0.2">
      <c r="J642" s="53"/>
      <c r="K642" s="53">
        <f t="shared" si="55"/>
        <v>0</v>
      </c>
    </row>
    <row r="643" spans="10:11" ht="12.75" customHeight="1" x14ac:dyDescent="0.2">
      <c r="J643" s="53"/>
      <c r="K643" s="53">
        <f t="shared" si="55"/>
        <v>0</v>
      </c>
    </row>
    <row r="644" spans="10:11" ht="12.75" customHeight="1" x14ac:dyDescent="0.2">
      <c r="J644" s="53"/>
      <c r="K644" s="53">
        <f t="shared" si="55"/>
        <v>0</v>
      </c>
    </row>
    <row r="645" spans="10:11" ht="12.75" customHeight="1" x14ac:dyDescent="0.2">
      <c r="J645" s="53"/>
      <c r="K645" s="53">
        <f t="shared" si="55"/>
        <v>0</v>
      </c>
    </row>
    <row r="646" spans="10:11" ht="12.75" customHeight="1" x14ac:dyDescent="0.2">
      <c r="J646" s="53"/>
      <c r="K646" s="53">
        <f t="shared" si="55"/>
        <v>0</v>
      </c>
    </row>
    <row r="647" spans="10:11" ht="12.75" customHeight="1" x14ac:dyDescent="0.2">
      <c r="J647" s="53"/>
      <c r="K647" s="53">
        <f t="shared" si="55"/>
        <v>0</v>
      </c>
    </row>
    <row r="648" spans="10:11" ht="12.75" customHeight="1" x14ac:dyDescent="0.2">
      <c r="J648" s="53"/>
      <c r="K648" s="53">
        <f t="shared" si="55"/>
        <v>0</v>
      </c>
    </row>
    <row r="649" spans="10:11" ht="12.75" customHeight="1" x14ac:dyDescent="0.2">
      <c r="J649" s="53"/>
      <c r="K649" s="53">
        <f t="shared" si="55"/>
        <v>0</v>
      </c>
    </row>
    <row r="650" spans="10:11" ht="12.75" customHeight="1" x14ac:dyDescent="0.2">
      <c r="J650" s="53"/>
      <c r="K650" s="53">
        <f t="shared" si="55"/>
        <v>0</v>
      </c>
    </row>
    <row r="651" spans="10:11" ht="12.75" customHeight="1" x14ac:dyDescent="0.2">
      <c r="J651" s="53"/>
      <c r="K651" s="53">
        <f t="shared" si="55"/>
        <v>0</v>
      </c>
    </row>
    <row r="652" spans="10:11" ht="12.75" customHeight="1" x14ac:dyDescent="0.2">
      <c r="J652" s="53"/>
      <c r="K652" s="53">
        <f t="shared" si="55"/>
        <v>0</v>
      </c>
    </row>
    <row r="653" spans="10:11" ht="12.75" customHeight="1" x14ac:dyDescent="0.2">
      <c r="J653" s="53"/>
      <c r="K653" s="53">
        <f t="shared" si="55"/>
        <v>0</v>
      </c>
    </row>
    <row r="654" spans="10:11" ht="12.75" customHeight="1" x14ac:dyDescent="0.2">
      <c r="J654" s="53"/>
      <c r="K654" s="53">
        <f t="shared" si="55"/>
        <v>0</v>
      </c>
    </row>
    <row r="655" spans="10:11" ht="12.75" customHeight="1" x14ac:dyDescent="0.2">
      <c r="J655" s="53"/>
      <c r="K655" s="53">
        <f t="shared" si="55"/>
        <v>0</v>
      </c>
    </row>
    <row r="656" spans="10:11" ht="12.75" customHeight="1" x14ac:dyDescent="0.2">
      <c r="J656" s="53"/>
      <c r="K656" s="53">
        <f t="shared" si="55"/>
        <v>0</v>
      </c>
    </row>
    <row r="657" spans="10:11" ht="12.75" customHeight="1" x14ac:dyDescent="0.2">
      <c r="J657" s="53"/>
      <c r="K657" s="53">
        <f t="shared" si="55"/>
        <v>0</v>
      </c>
    </row>
    <row r="658" spans="10:11" ht="12.75" customHeight="1" x14ac:dyDescent="0.2">
      <c r="J658" s="53"/>
      <c r="K658" s="53">
        <f t="shared" si="55"/>
        <v>0</v>
      </c>
    </row>
    <row r="659" spans="10:11" ht="12.75" customHeight="1" x14ac:dyDescent="0.2">
      <c r="J659" s="53"/>
      <c r="K659" s="53">
        <f t="shared" ref="K659:K664" si="56">IF(J660="",0,J660)</f>
        <v>0</v>
      </c>
    </row>
    <row r="660" spans="10:11" ht="12.75" customHeight="1" x14ac:dyDescent="0.2">
      <c r="J660" s="53"/>
      <c r="K660" s="53">
        <f t="shared" si="56"/>
        <v>0</v>
      </c>
    </row>
    <row r="661" spans="10:11" ht="12.75" customHeight="1" x14ac:dyDescent="0.2">
      <c r="J661" s="53"/>
      <c r="K661" s="53">
        <f t="shared" si="56"/>
        <v>0</v>
      </c>
    </row>
    <row r="662" spans="10:11" ht="12.75" customHeight="1" x14ac:dyDescent="0.2">
      <c r="J662" s="53"/>
      <c r="K662" s="53">
        <f t="shared" si="56"/>
        <v>0</v>
      </c>
    </row>
    <row r="663" spans="10:11" ht="12.75" customHeight="1" x14ac:dyDescent="0.2">
      <c r="J663" s="53"/>
      <c r="K663" s="53">
        <f t="shared" si="56"/>
        <v>0</v>
      </c>
    </row>
    <row r="664" spans="10:11" ht="12.75" customHeight="1" x14ac:dyDescent="0.2">
      <c r="J664" s="53"/>
      <c r="K664" s="53">
        <f t="shared" si="56"/>
        <v>0</v>
      </c>
    </row>
    <row r="665" spans="10:11" ht="12.75" customHeight="1" x14ac:dyDescent="0.2">
      <c r="J665" s="53"/>
      <c r="K665" s="53">
        <f>+J666</f>
        <v>0</v>
      </c>
    </row>
    <row r="666" spans="10:11" ht="12.75" customHeight="1" x14ac:dyDescent="0.2">
      <c r="J666" s="53"/>
      <c r="K666" s="53">
        <f>+J667</f>
        <v>0</v>
      </c>
    </row>
    <row r="667" spans="10:11" ht="12.75" customHeight="1" x14ac:dyDescent="0.2">
      <c r="J667" s="53"/>
      <c r="K667" s="53">
        <f t="shared" ref="K667:K730" si="57">+J668</f>
        <v>0</v>
      </c>
    </row>
    <row r="668" spans="10:11" ht="12.75" customHeight="1" x14ac:dyDescent="0.2">
      <c r="J668" s="53"/>
      <c r="K668" s="53">
        <f t="shared" si="57"/>
        <v>0</v>
      </c>
    </row>
    <row r="669" spans="10:11" ht="12.75" customHeight="1" x14ac:dyDescent="0.2">
      <c r="J669" s="53"/>
      <c r="K669" s="53">
        <f t="shared" si="57"/>
        <v>0</v>
      </c>
    </row>
    <row r="670" spans="10:11" ht="12.75" customHeight="1" x14ac:dyDescent="0.2">
      <c r="J670" s="53"/>
      <c r="K670" s="53">
        <f t="shared" si="57"/>
        <v>0</v>
      </c>
    </row>
    <row r="671" spans="10:11" ht="12.75" customHeight="1" x14ac:dyDescent="0.2">
      <c r="J671" s="53"/>
      <c r="K671" s="53">
        <f t="shared" si="57"/>
        <v>0</v>
      </c>
    </row>
    <row r="672" spans="10:11" ht="12.75" customHeight="1" x14ac:dyDescent="0.2">
      <c r="J672" s="53"/>
      <c r="K672" s="53">
        <f t="shared" si="57"/>
        <v>0</v>
      </c>
    </row>
    <row r="673" spans="10:11" ht="12.75" customHeight="1" x14ac:dyDescent="0.2">
      <c r="J673" s="53"/>
      <c r="K673" s="53">
        <f t="shared" si="57"/>
        <v>0</v>
      </c>
    </row>
    <row r="674" spans="10:11" ht="12.75" customHeight="1" x14ac:dyDescent="0.2">
      <c r="J674" s="53"/>
      <c r="K674" s="53">
        <f t="shared" si="57"/>
        <v>0</v>
      </c>
    </row>
    <row r="675" spans="10:11" ht="12.75" customHeight="1" x14ac:dyDescent="0.2">
      <c r="J675" s="53"/>
      <c r="K675" s="53">
        <f t="shared" si="57"/>
        <v>0</v>
      </c>
    </row>
    <row r="676" spans="10:11" ht="12.75" customHeight="1" x14ac:dyDescent="0.2">
      <c r="J676" s="53"/>
      <c r="K676" s="53">
        <f t="shared" si="57"/>
        <v>0</v>
      </c>
    </row>
    <row r="677" spans="10:11" ht="12.75" customHeight="1" x14ac:dyDescent="0.2">
      <c r="J677" s="53"/>
      <c r="K677" s="53">
        <f t="shared" si="57"/>
        <v>0</v>
      </c>
    </row>
    <row r="678" spans="10:11" ht="12.75" customHeight="1" x14ac:dyDescent="0.2">
      <c r="J678" s="53"/>
      <c r="K678" s="53">
        <f t="shared" si="57"/>
        <v>0</v>
      </c>
    </row>
    <row r="679" spans="10:11" ht="12.75" customHeight="1" x14ac:dyDescent="0.2">
      <c r="J679" s="53"/>
      <c r="K679" s="53">
        <f t="shared" si="57"/>
        <v>0</v>
      </c>
    </row>
    <row r="680" spans="10:11" ht="12.75" customHeight="1" x14ac:dyDescent="0.2">
      <c r="J680" s="53"/>
      <c r="K680" s="53">
        <f t="shared" si="57"/>
        <v>0</v>
      </c>
    </row>
    <row r="681" spans="10:11" ht="12.75" customHeight="1" x14ac:dyDescent="0.2">
      <c r="J681" s="53"/>
      <c r="K681" s="53">
        <f t="shared" si="57"/>
        <v>0</v>
      </c>
    </row>
    <row r="682" spans="10:11" ht="12.75" customHeight="1" x14ac:dyDescent="0.2">
      <c r="J682" s="53"/>
      <c r="K682" s="53">
        <f t="shared" si="57"/>
        <v>0</v>
      </c>
    </row>
    <row r="683" spans="10:11" ht="12.75" customHeight="1" x14ac:dyDescent="0.2">
      <c r="J683" s="53"/>
      <c r="K683" s="53">
        <f t="shared" si="57"/>
        <v>0</v>
      </c>
    </row>
    <row r="684" spans="10:11" ht="12.75" customHeight="1" x14ac:dyDescent="0.2">
      <c r="J684" s="53"/>
      <c r="K684" s="53">
        <f t="shared" si="57"/>
        <v>0</v>
      </c>
    </row>
    <row r="685" spans="10:11" ht="12.75" customHeight="1" x14ac:dyDescent="0.2">
      <c r="J685" s="53"/>
      <c r="K685" s="53">
        <f t="shared" si="57"/>
        <v>0</v>
      </c>
    </row>
    <row r="686" spans="10:11" ht="12.75" customHeight="1" x14ac:dyDescent="0.2">
      <c r="J686" s="53"/>
      <c r="K686" s="53">
        <f t="shared" si="57"/>
        <v>0</v>
      </c>
    </row>
    <row r="687" spans="10:11" ht="12.75" customHeight="1" x14ac:dyDescent="0.2">
      <c r="J687" s="53"/>
      <c r="K687" s="53">
        <f t="shared" si="57"/>
        <v>0</v>
      </c>
    </row>
    <row r="688" spans="10:11" ht="12.75" customHeight="1" x14ac:dyDescent="0.2">
      <c r="J688" s="53"/>
      <c r="K688" s="53">
        <f t="shared" si="57"/>
        <v>0</v>
      </c>
    </row>
    <row r="689" spans="10:11" ht="12.75" customHeight="1" x14ac:dyDescent="0.2">
      <c r="J689" s="53"/>
      <c r="K689" s="53">
        <f t="shared" si="57"/>
        <v>0</v>
      </c>
    </row>
    <row r="690" spans="10:11" ht="12.75" customHeight="1" x14ac:dyDescent="0.2">
      <c r="J690" s="53"/>
      <c r="K690" s="53">
        <f t="shared" si="57"/>
        <v>0</v>
      </c>
    </row>
    <row r="691" spans="10:11" ht="12.75" customHeight="1" x14ac:dyDescent="0.2">
      <c r="J691" s="53"/>
      <c r="K691" s="53">
        <f t="shared" si="57"/>
        <v>0</v>
      </c>
    </row>
    <row r="692" spans="10:11" ht="12.75" customHeight="1" x14ac:dyDescent="0.2">
      <c r="J692" s="53"/>
      <c r="K692" s="53">
        <f t="shared" si="57"/>
        <v>0</v>
      </c>
    </row>
    <row r="693" spans="10:11" ht="12.75" customHeight="1" x14ac:dyDescent="0.2">
      <c r="J693" s="53"/>
      <c r="K693" s="53">
        <f t="shared" si="57"/>
        <v>0</v>
      </c>
    </row>
    <row r="694" spans="10:11" ht="12.75" customHeight="1" x14ac:dyDescent="0.2">
      <c r="J694" s="53"/>
      <c r="K694" s="53">
        <f t="shared" si="57"/>
        <v>0</v>
      </c>
    </row>
    <row r="695" spans="10:11" ht="12.75" customHeight="1" x14ac:dyDescent="0.2">
      <c r="J695" s="53"/>
      <c r="K695" s="53">
        <f t="shared" si="57"/>
        <v>0</v>
      </c>
    </row>
    <row r="696" spans="10:11" ht="12.75" customHeight="1" x14ac:dyDescent="0.2">
      <c r="J696" s="53"/>
      <c r="K696" s="53">
        <f t="shared" si="57"/>
        <v>0</v>
      </c>
    </row>
    <row r="697" spans="10:11" ht="12.75" customHeight="1" x14ac:dyDescent="0.2">
      <c r="J697" s="53"/>
      <c r="K697" s="53">
        <f t="shared" si="57"/>
        <v>0</v>
      </c>
    </row>
    <row r="698" spans="10:11" ht="12.75" customHeight="1" x14ac:dyDescent="0.2">
      <c r="J698" s="53"/>
      <c r="K698" s="53">
        <f t="shared" si="57"/>
        <v>0</v>
      </c>
    </row>
    <row r="699" spans="10:11" ht="12.75" customHeight="1" x14ac:dyDescent="0.2">
      <c r="J699" s="53"/>
      <c r="K699" s="53">
        <f t="shared" si="57"/>
        <v>0</v>
      </c>
    </row>
    <row r="700" spans="10:11" ht="12.75" customHeight="1" x14ac:dyDescent="0.2">
      <c r="J700" s="53"/>
      <c r="K700" s="53">
        <f t="shared" si="57"/>
        <v>0</v>
      </c>
    </row>
    <row r="701" spans="10:11" ht="12.75" customHeight="1" x14ac:dyDescent="0.2">
      <c r="J701" s="53"/>
      <c r="K701" s="53">
        <f t="shared" si="57"/>
        <v>0</v>
      </c>
    </row>
    <row r="702" spans="10:11" ht="12.75" customHeight="1" x14ac:dyDescent="0.2">
      <c r="J702" s="53"/>
      <c r="K702" s="53">
        <f t="shared" si="57"/>
        <v>0</v>
      </c>
    </row>
    <row r="703" spans="10:11" ht="12.75" customHeight="1" x14ac:dyDescent="0.2">
      <c r="J703" s="53"/>
      <c r="K703" s="53">
        <f t="shared" si="57"/>
        <v>0</v>
      </c>
    </row>
    <row r="704" spans="10:11" ht="12.75" customHeight="1" x14ac:dyDescent="0.2">
      <c r="J704" s="53"/>
      <c r="K704" s="53">
        <f t="shared" si="57"/>
        <v>0</v>
      </c>
    </row>
    <row r="705" spans="10:11" ht="12.75" customHeight="1" x14ac:dyDescent="0.2">
      <c r="J705" s="53"/>
      <c r="K705" s="53">
        <f t="shared" si="57"/>
        <v>0</v>
      </c>
    </row>
    <row r="706" spans="10:11" ht="12.75" customHeight="1" x14ac:dyDescent="0.2">
      <c r="J706" s="53"/>
      <c r="K706" s="53">
        <f t="shared" si="57"/>
        <v>0</v>
      </c>
    </row>
    <row r="707" spans="10:11" ht="12.75" customHeight="1" x14ac:dyDescent="0.2">
      <c r="J707" s="53"/>
      <c r="K707" s="53">
        <f t="shared" si="57"/>
        <v>0</v>
      </c>
    </row>
    <row r="708" spans="10:11" ht="12.75" customHeight="1" x14ac:dyDescent="0.2">
      <c r="J708" s="53"/>
      <c r="K708" s="53">
        <f t="shared" si="57"/>
        <v>0</v>
      </c>
    </row>
    <row r="709" spans="10:11" ht="12.75" customHeight="1" x14ac:dyDescent="0.2">
      <c r="J709" s="53"/>
      <c r="K709" s="53">
        <f t="shared" si="57"/>
        <v>0</v>
      </c>
    </row>
    <row r="710" spans="10:11" ht="12.75" customHeight="1" x14ac:dyDescent="0.2">
      <c r="J710" s="53"/>
      <c r="K710" s="53">
        <f t="shared" si="57"/>
        <v>0</v>
      </c>
    </row>
    <row r="711" spans="10:11" ht="12.75" customHeight="1" x14ac:dyDescent="0.2">
      <c r="J711" s="53"/>
      <c r="K711" s="53">
        <f t="shared" si="57"/>
        <v>0</v>
      </c>
    </row>
    <row r="712" spans="10:11" ht="12.75" customHeight="1" x14ac:dyDescent="0.2">
      <c r="J712" s="53"/>
      <c r="K712" s="53">
        <f t="shared" si="57"/>
        <v>0</v>
      </c>
    </row>
    <row r="713" spans="10:11" ht="12.75" customHeight="1" x14ac:dyDescent="0.2">
      <c r="J713" s="53"/>
      <c r="K713" s="53">
        <f t="shared" si="57"/>
        <v>0</v>
      </c>
    </row>
    <row r="714" spans="10:11" ht="12.75" customHeight="1" x14ac:dyDescent="0.2">
      <c r="J714" s="53"/>
      <c r="K714" s="53">
        <f t="shared" si="57"/>
        <v>0</v>
      </c>
    </row>
    <row r="715" spans="10:11" ht="12.75" customHeight="1" x14ac:dyDescent="0.2">
      <c r="J715" s="53"/>
      <c r="K715" s="53">
        <f t="shared" si="57"/>
        <v>0</v>
      </c>
    </row>
    <row r="716" spans="10:11" ht="12.75" customHeight="1" x14ac:dyDescent="0.2">
      <c r="J716" s="53"/>
      <c r="K716" s="53">
        <f t="shared" si="57"/>
        <v>0</v>
      </c>
    </row>
    <row r="717" spans="10:11" ht="12.75" customHeight="1" x14ac:dyDescent="0.2">
      <c r="J717" s="53"/>
      <c r="K717" s="53">
        <f t="shared" si="57"/>
        <v>0</v>
      </c>
    </row>
    <row r="718" spans="10:11" ht="12.75" customHeight="1" x14ac:dyDescent="0.2">
      <c r="J718" s="53"/>
      <c r="K718" s="53">
        <f t="shared" si="57"/>
        <v>0</v>
      </c>
    </row>
    <row r="719" spans="10:11" ht="12.75" customHeight="1" x14ac:dyDescent="0.2">
      <c r="J719" s="53"/>
      <c r="K719" s="53">
        <f t="shared" si="57"/>
        <v>0</v>
      </c>
    </row>
    <row r="720" spans="10:11" ht="12.75" customHeight="1" x14ac:dyDescent="0.2">
      <c r="J720" s="53"/>
      <c r="K720" s="53">
        <f t="shared" si="57"/>
        <v>0</v>
      </c>
    </row>
    <row r="721" spans="10:11" ht="12.75" customHeight="1" x14ac:dyDescent="0.2">
      <c r="J721" s="53"/>
      <c r="K721" s="53">
        <f t="shared" si="57"/>
        <v>0</v>
      </c>
    </row>
    <row r="722" spans="10:11" ht="12.75" customHeight="1" x14ac:dyDescent="0.2">
      <c r="J722" s="53"/>
      <c r="K722" s="53">
        <f t="shared" si="57"/>
        <v>0</v>
      </c>
    </row>
    <row r="723" spans="10:11" ht="12.75" customHeight="1" x14ac:dyDescent="0.2">
      <c r="J723" s="53"/>
      <c r="K723" s="53">
        <f t="shared" si="57"/>
        <v>0</v>
      </c>
    </row>
    <row r="724" spans="10:11" ht="12.75" customHeight="1" x14ac:dyDescent="0.2">
      <c r="J724" s="53"/>
      <c r="K724" s="53">
        <f t="shared" si="57"/>
        <v>0</v>
      </c>
    </row>
    <row r="725" spans="10:11" ht="12.75" customHeight="1" x14ac:dyDescent="0.2">
      <c r="J725" s="53"/>
      <c r="K725" s="53">
        <f t="shared" si="57"/>
        <v>0</v>
      </c>
    </row>
    <row r="726" spans="10:11" ht="12.75" customHeight="1" x14ac:dyDescent="0.2">
      <c r="J726" s="53"/>
      <c r="K726" s="53">
        <f t="shared" si="57"/>
        <v>0</v>
      </c>
    </row>
    <row r="727" spans="10:11" ht="12.75" customHeight="1" x14ac:dyDescent="0.2">
      <c r="J727" s="53"/>
      <c r="K727" s="53">
        <f t="shared" si="57"/>
        <v>0</v>
      </c>
    </row>
    <row r="728" spans="10:11" ht="12.75" customHeight="1" x14ac:dyDescent="0.2">
      <c r="J728" s="53"/>
      <c r="K728" s="53">
        <f t="shared" si="57"/>
        <v>0</v>
      </c>
    </row>
    <row r="729" spans="10:11" ht="12.75" customHeight="1" x14ac:dyDescent="0.2">
      <c r="J729" s="53"/>
      <c r="K729" s="53">
        <f t="shared" si="57"/>
        <v>0</v>
      </c>
    </row>
    <row r="730" spans="10:11" ht="12.75" customHeight="1" x14ac:dyDescent="0.2">
      <c r="J730" s="53"/>
      <c r="K730" s="53">
        <f t="shared" si="57"/>
        <v>0</v>
      </c>
    </row>
    <row r="731" spans="10:11" ht="12.75" customHeight="1" x14ac:dyDescent="0.2">
      <c r="J731" s="53"/>
      <c r="K731" s="53">
        <f t="shared" ref="K731:K794" si="58">+J732</f>
        <v>0</v>
      </c>
    </row>
    <row r="732" spans="10:11" ht="12.75" customHeight="1" x14ac:dyDescent="0.2">
      <c r="J732" s="53"/>
      <c r="K732" s="53">
        <f t="shared" si="58"/>
        <v>0</v>
      </c>
    </row>
    <row r="733" spans="10:11" ht="12.75" customHeight="1" x14ac:dyDescent="0.2">
      <c r="J733" s="53"/>
      <c r="K733" s="53">
        <f t="shared" si="58"/>
        <v>0</v>
      </c>
    </row>
    <row r="734" spans="10:11" ht="12.75" customHeight="1" x14ac:dyDescent="0.2">
      <c r="J734" s="53"/>
      <c r="K734" s="53">
        <f t="shared" si="58"/>
        <v>0</v>
      </c>
    </row>
    <row r="735" spans="10:11" ht="12.75" customHeight="1" x14ac:dyDescent="0.2">
      <c r="J735" s="53"/>
      <c r="K735" s="53">
        <f t="shared" si="58"/>
        <v>0</v>
      </c>
    </row>
    <row r="736" spans="10:11" ht="12.75" customHeight="1" x14ac:dyDescent="0.2">
      <c r="J736" s="53"/>
      <c r="K736" s="53">
        <f t="shared" si="58"/>
        <v>0</v>
      </c>
    </row>
    <row r="737" spans="10:11" ht="12.75" customHeight="1" x14ac:dyDescent="0.2">
      <c r="J737" s="53"/>
      <c r="K737" s="53">
        <f t="shared" si="58"/>
        <v>0</v>
      </c>
    </row>
    <row r="738" spans="10:11" ht="12.75" customHeight="1" x14ac:dyDescent="0.2">
      <c r="J738" s="53"/>
      <c r="K738" s="53">
        <f t="shared" si="58"/>
        <v>0</v>
      </c>
    </row>
    <row r="739" spans="10:11" ht="12.75" customHeight="1" x14ac:dyDescent="0.2">
      <c r="J739" s="53"/>
      <c r="K739" s="53">
        <f t="shared" si="58"/>
        <v>0</v>
      </c>
    </row>
    <row r="740" spans="10:11" ht="12.75" customHeight="1" x14ac:dyDescent="0.2">
      <c r="J740" s="53"/>
      <c r="K740" s="53">
        <f t="shared" si="58"/>
        <v>0</v>
      </c>
    </row>
    <row r="741" spans="10:11" ht="12.75" customHeight="1" x14ac:dyDescent="0.2">
      <c r="J741" s="53"/>
      <c r="K741" s="53">
        <f t="shared" si="58"/>
        <v>0</v>
      </c>
    </row>
    <row r="742" spans="10:11" ht="12.75" customHeight="1" x14ac:dyDescent="0.2">
      <c r="J742" s="53"/>
      <c r="K742" s="53">
        <f t="shared" si="58"/>
        <v>0</v>
      </c>
    </row>
    <row r="743" spans="10:11" ht="12.75" customHeight="1" x14ac:dyDescent="0.2">
      <c r="J743" s="53"/>
      <c r="K743" s="53">
        <f t="shared" si="58"/>
        <v>0</v>
      </c>
    </row>
    <row r="744" spans="10:11" ht="12.75" customHeight="1" x14ac:dyDescent="0.2">
      <c r="J744" s="53"/>
      <c r="K744" s="53">
        <f t="shared" si="58"/>
        <v>0</v>
      </c>
    </row>
    <row r="745" spans="10:11" ht="12.75" customHeight="1" x14ac:dyDescent="0.2">
      <c r="J745" s="53"/>
      <c r="K745" s="53">
        <f t="shared" si="58"/>
        <v>0</v>
      </c>
    </row>
    <row r="746" spans="10:11" ht="12.75" customHeight="1" x14ac:dyDescent="0.2">
      <c r="J746" s="53"/>
      <c r="K746" s="53">
        <f t="shared" si="58"/>
        <v>0</v>
      </c>
    </row>
    <row r="747" spans="10:11" ht="12.75" customHeight="1" x14ac:dyDescent="0.2">
      <c r="J747" s="53"/>
      <c r="K747" s="53">
        <f t="shared" si="58"/>
        <v>0</v>
      </c>
    </row>
    <row r="748" spans="10:11" ht="12.75" customHeight="1" x14ac:dyDescent="0.2">
      <c r="J748" s="53"/>
      <c r="K748" s="53">
        <f t="shared" si="58"/>
        <v>0</v>
      </c>
    </row>
    <row r="749" spans="10:11" ht="12.75" customHeight="1" x14ac:dyDescent="0.2">
      <c r="J749" s="53"/>
      <c r="K749" s="53">
        <f t="shared" si="58"/>
        <v>0</v>
      </c>
    </row>
    <row r="750" spans="10:11" ht="12.75" customHeight="1" x14ac:dyDescent="0.2">
      <c r="J750" s="53"/>
      <c r="K750" s="53">
        <f t="shared" si="58"/>
        <v>0</v>
      </c>
    </row>
    <row r="751" spans="10:11" ht="12.75" customHeight="1" x14ac:dyDescent="0.2">
      <c r="J751" s="53"/>
      <c r="K751" s="53">
        <f t="shared" si="58"/>
        <v>0</v>
      </c>
    </row>
    <row r="752" spans="10:11" ht="12.75" customHeight="1" x14ac:dyDescent="0.2">
      <c r="J752" s="53"/>
      <c r="K752" s="53">
        <f t="shared" si="58"/>
        <v>0</v>
      </c>
    </row>
    <row r="753" spans="10:11" ht="12.75" customHeight="1" x14ac:dyDescent="0.2">
      <c r="J753" s="53"/>
      <c r="K753" s="53">
        <f t="shared" si="58"/>
        <v>0</v>
      </c>
    </row>
    <row r="754" spans="10:11" ht="12.75" customHeight="1" x14ac:dyDescent="0.2">
      <c r="J754" s="53"/>
      <c r="K754" s="53">
        <f t="shared" si="58"/>
        <v>0</v>
      </c>
    </row>
    <row r="755" spans="10:11" ht="12.75" customHeight="1" x14ac:dyDescent="0.2">
      <c r="J755" s="53"/>
      <c r="K755" s="53">
        <f t="shared" si="58"/>
        <v>0</v>
      </c>
    </row>
    <row r="756" spans="10:11" ht="12.75" customHeight="1" x14ac:dyDescent="0.2">
      <c r="J756" s="53"/>
      <c r="K756" s="53">
        <f t="shared" si="58"/>
        <v>0</v>
      </c>
    </row>
    <row r="757" spans="10:11" ht="12.75" customHeight="1" x14ac:dyDescent="0.2">
      <c r="J757" s="53"/>
      <c r="K757" s="53">
        <f t="shared" si="58"/>
        <v>0</v>
      </c>
    </row>
    <row r="758" spans="10:11" ht="12.75" customHeight="1" x14ac:dyDescent="0.2">
      <c r="J758" s="53"/>
      <c r="K758" s="53">
        <f t="shared" si="58"/>
        <v>0</v>
      </c>
    </row>
    <row r="759" spans="10:11" ht="12.75" customHeight="1" x14ac:dyDescent="0.2">
      <c r="J759" s="53"/>
      <c r="K759" s="53">
        <f t="shared" si="58"/>
        <v>0</v>
      </c>
    </row>
    <row r="760" spans="10:11" ht="12.75" customHeight="1" x14ac:dyDescent="0.2">
      <c r="J760" s="53"/>
      <c r="K760" s="53">
        <f t="shared" si="58"/>
        <v>0</v>
      </c>
    </row>
    <row r="761" spans="10:11" ht="12.75" customHeight="1" x14ac:dyDescent="0.2">
      <c r="J761" s="53"/>
      <c r="K761" s="53">
        <f t="shared" si="58"/>
        <v>0</v>
      </c>
    </row>
    <row r="762" spans="10:11" ht="12.75" customHeight="1" x14ac:dyDescent="0.2">
      <c r="J762" s="53"/>
      <c r="K762" s="53">
        <f t="shared" si="58"/>
        <v>0</v>
      </c>
    </row>
    <row r="763" spans="10:11" ht="12.75" customHeight="1" x14ac:dyDescent="0.2">
      <c r="J763" s="53"/>
      <c r="K763" s="53">
        <f t="shared" si="58"/>
        <v>0</v>
      </c>
    </row>
    <row r="764" spans="10:11" ht="12.75" customHeight="1" x14ac:dyDescent="0.2">
      <c r="J764" s="53"/>
      <c r="K764" s="53">
        <f t="shared" si="58"/>
        <v>0</v>
      </c>
    </row>
    <row r="765" spans="10:11" ht="12.75" customHeight="1" x14ac:dyDescent="0.2">
      <c r="J765" s="53"/>
      <c r="K765" s="53">
        <f t="shared" si="58"/>
        <v>0</v>
      </c>
    </row>
    <row r="766" spans="10:11" ht="12.75" customHeight="1" x14ac:dyDescent="0.2">
      <c r="J766" s="53"/>
      <c r="K766" s="53">
        <f t="shared" si="58"/>
        <v>0</v>
      </c>
    </row>
    <row r="767" spans="10:11" ht="12.75" customHeight="1" x14ac:dyDescent="0.2">
      <c r="J767" s="53"/>
      <c r="K767" s="53">
        <f t="shared" si="58"/>
        <v>0</v>
      </c>
    </row>
    <row r="768" spans="10:11" ht="12.75" customHeight="1" x14ac:dyDescent="0.2">
      <c r="J768" s="53"/>
      <c r="K768" s="53">
        <f t="shared" si="58"/>
        <v>0</v>
      </c>
    </row>
    <row r="769" spans="10:11" ht="12.75" customHeight="1" x14ac:dyDescent="0.2">
      <c r="J769" s="53"/>
      <c r="K769" s="53">
        <f t="shared" si="58"/>
        <v>0</v>
      </c>
    </row>
    <row r="770" spans="10:11" ht="12.75" customHeight="1" x14ac:dyDescent="0.2">
      <c r="J770" s="53"/>
      <c r="K770" s="53">
        <f t="shared" si="58"/>
        <v>0</v>
      </c>
    </row>
    <row r="771" spans="10:11" ht="12.75" customHeight="1" x14ac:dyDescent="0.2">
      <c r="J771" s="53"/>
      <c r="K771" s="53">
        <f t="shared" si="58"/>
        <v>0</v>
      </c>
    </row>
    <row r="772" spans="10:11" ht="12.75" customHeight="1" x14ac:dyDescent="0.2">
      <c r="J772" s="53"/>
      <c r="K772" s="53">
        <f t="shared" si="58"/>
        <v>0</v>
      </c>
    </row>
    <row r="773" spans="10:11" ht="12.75" customHeight="1" x14ac:dyDescent="0.2">
      <c r="J773" s="53"/>
      <c r="K773" s="53">
        <f t="shared" si="58"/>
        <v>0</v>
      </c>
    </row>
    <row r="774" spans="10:11" ht="12.75" customHeight="1" x14ac:dyDescent="0.2">
      <c r="J774" s="53"/>
      <c r="K774" s="53">
        <f t="shared" si="58"/>
        <v>0</v>
      </c>
    </row>
    <row r="775" spans="10:11" ht="12.75" customHeight="1" x14ac:dyDescent="0.2">
      <c r="J775" s="53"/>
      <c r="K775" s="53">
        <f t="shared" si="58"/>
        <v>0</v>
      </c>
    </row>
    <row r="776" spans="10:11" ht="12.75" customHeight="1" x14ac:dyDescent="0.2">
      <c r="J776" s="53"/>
      <c r="K776" s="53">
        <f t="shared" si="58"/>
        <v>0</v>
      </c>
    </row>
    <row r="777" spans="10:11" ht="12.75" customHeight="1" x14ac:dyDescent="0.2">
      <c r="J777" s="53"/>
      <c r="K777" s="53">
        <f t="shared" si="58"/>
        <v>0</v>
      </c>
    </row>
    <row r="778" spans="10:11" ht="12.75" customHeight="1" x14ac:dyDescent="0.2">
      <c r="J778" s="53"/>
      <c r="K778" s="53">
        <f t="shared" si="58"/>
        <v>0</v>
      </c>
    </row>
    <row r="779" spans="10:11" ht="12.75" customHeight="1" x14ac:dyDescent="0.2">
      <c r="J779" s="53"/>
      <c r="K779" s="53">
        <f t="shared" si="58"/>
        <v>0</v>
      </c>
    </row>
    <row r="780" spans="10:11" ht="12.75" customHeight="1" x14ac:dyDescent="0.2">
      <c r="J780" s="53"/>
      <c r="K780" s="53">
        <f t="shared" si="58"/>
        <v>0</v>
      </c>
    </row>
    <row r="781" spans="10:11" ht="12.75" customHeight="1" x14ac:dyDescent="0.2">
      <c r="J781" s="53"/>
      <c r="K781" s="53">
        <f t="shared" si="58"/>
        <v>0</v>
      </c>
    </row>
    <row r="782" spans="10:11" ht="12.75" customHeight="1" x14ac:dyDescent="0.2">
      <c r="J782" s="53"/>
      <c r="K782" s="53">
        <f t="shared" si="58"/>
        <v>0</v>
      </c>
    </row>
    <row r="783" spans="10:11" ht="12.75" customHeight="1" x14ac:dyDescent="0.2">
      <c r="J783" s="53"/>
      <c r="K783" s="53">
        <f t="shared" si="58"/>
        <v>0</v>
      </c>
    </row>
    <row r="784" spans="10:11" ht="12.75" customHeight="1" x14ac:dyDescent="0.2">
      <c r="J784" s="53"/>
      <c r="K784" s="53">
        <f t="shared" si="58"/>
        <v>0</v>
      </c>
    </row>
    <row r="785" spans="10:11" ht="12.75" customHeight="1" x14ac:dyDescent="0.2">
      <c r="J785" s="53"/>
      <c r="K785" s="53">
        <f t="shared" si="58"/>
        <v>0</v>
      </c>
    </row>
    <row r="786" spans="10:11" ht="12.75" customHeight="1" x14ac:dyDescent="0.2">
      <c r="J786" s="53"/>
      <c r="K786" s="53">
        <f t="shared" si="58"/>
        <v>0</v>
      </c>
    </row>
    <row r="787" spans="10:11" ht="12.75" customHeight="1" x14ac:dyDescent="0.2">
      <c r="J787" s="53"/>
      <c r="K787" s="53">
        <f t="shared" si="58"/>
        <v>0</v>
      </c>
    </row>
    <row r="788" spans="10:11" ht="12.75" customHeight="1" x14ac:dyDescent="0.2">
      <c r="J788" s="53"/>
      <c r="K788" s="53">
        <f t="shared" si="58"/>
        <v>0</v>
      </c>
    </row>
    <row r="789" spans="10:11" ht="12.75" customHeight="1" x14ac:dyDescent="0.2">
      <c r="J789" s="53"/>
      <c r="K789" s="53">
        <f t="shared" si="58"/>
        <v>0</v>
      </c>
    </row>
    <row r="790" spans="10:11" ht="12.75" customHeight="1" x14ac:dyDescent="0.2">
      <c r="J790" s="53"/>
      <c r="K790" s="53">
        <f t="shared" si="58"/>
        <v>0</v>
      </c>
    </row>
    <row r="791" spans="10:11" ht="12.75" customHeight="1" x14ac:dyDescent="0.2">
      <c r="J791" s="53"/>
      <c r="K791" s="53">
        <f t="shared" si="58"/>
        <v>0</v>
      </c>
    </row>
    <row r="792" spans="10:11" ht="12.75" customHeight="1" x14ac:dyDescent="0.2">
      <c r="J792" s="53"/>
      <c r="K792" s="53">
        <f t="shared" si="58"/>
        <v>0</v>
      </c>
    </row>
    <row r="793" spans="10:11" ht="12.75" customHeight="1" x14ac:dyDescent="0.2">
      <c r="J793" s="53"/>
      <c r="K793" s="53">
        <f t="shared" si="58"/>
        <v>0</v>
      </c>
    </row>
    <row r="794" spans="10:11" ht="12.75" customHeight="1" x14ac:dyDescent="0.2">
      <c r="J794" s="53"/>
      <c r="K794" s="53">
        <f t="shared" si="58"/>
        <v>0</v>
      </c>
    </row>
    <row r="795" spans="10:11" ht="12.75" customHeight="1" x14ac:dyDescent="0.2">
      <c r="J795" s="53"/>
      <c r="K795" s="53">
        <f t="shared" ref="K795:K833" si="59">+J796</f>
        <v>0</v>
      </c>
    </row>
    <row r="796" spans="10:11" ht="12.75" customHeight="1" x14ac:dyDescent="0.2">
      <c r="J796" s="53"/>
      <c r="K796" s="53">
        <f t="shared" si="59"/>
        <v>0</v>
      </c>
    </row>
    <row r="797" spans="10:11" ht="12.75" customHeight="1" x14ac:dyDescent="0.2">
      <c r="J797" s="53"/>
      <c r="K797" s="53">
        <f t="shared" si="59"/>
        <v>0</v>
      </c>
    </row>
    <row r="798" spans="10:11" ht="12.75" customHeight="1" x14ac:dyDescent="0.2">
      <c r="J798" s="53"/>
      <c r="K798" s="53">
        <f t="shared" si="59"/>
        <v>0</v>
      </c>
    </row>
    <row r="799" spans="10:11" ht="12.75" customHeight="1" x14ac:dyDescent="0.2">
      <c r="J799" s="53"/>
      <c r="K799" s="53">
        <f t="shared" si="59"/>
        <v>0</v>
      </c>
    </row>
    <row r="800" spans="10:11" ht="12.75" customHeight="1" x14ac:dyDescent="0.2">
      <c r="J800" s="53"/>
      <c r="K800" s="53">
        <f t="shared" si="59"/>
        <v>0</v>
      </c>
    </row>
    <row r="801" spans="10:11" ht="12.75" customHeight="1" x14ac:dyDescent="0.2">
      <c r="J801" s="53"/>
      <c r="K801" s="53">
        <f t="shared" si="59"/>
        <v>0</v>
      </c>
    </row>
    <row r="802" spans="10:11" ht="12.75" customHeight="1" x14ac:dyDescent="0.2">
      <c r="J802" s="53"/>
      <c r="K802" s="53">
        <f t="shared" si="59"/>
        <v>0</v>
      </c>
    </row>
    <row r="803" spans="10:11" ht="12.75" customHeight="1" x14ac:dyDescent="0.2">
      <c r="J803" s="53"/>
      <c r="K803" s="53">
        <f t="shared" si="59"/>
        <v>0</v>
      </c>
    </row>
    <row r="804" spans="10:11" ht="12.75" customHeight="1" x14ac:dyDescent="0.2">
      <c r="J804" s="53"/>
      <c r="K804" s="53">
        <f t="shared" si="59"/>
        <v>0</v>
      </c>
    </row>
    <row r="805" spans="10:11" ht="12.75" customHeight="1" x14ac:dyDescent="0.2">
      <c r="J805" s="53"/>
      <c r="K805" s="53">
        <f t="shared" si="59"/>
        <v>0</v>
      </c>
    </row>
    <row r="806" spans="10:11" ht="12.75" customHeight="1" x14ac:dyDescent="0.2">
      <c r="J806" s="53"/>
      <c r="K806" s="53">
        <f t="shared" si="59"/>
        <v>0</v>
      </c>
    </row>
    <row r="807" spans="10:11" ht="12.75" customHeight="1" x14ac:dyDescent="0.2">
      <c r="J807" s="53"/>
      <c r="K807" s="53">
        <f t="shared" si="59"/>
        <v>0</v>
      </c>
    </row>
    <row r="808" spans="10:11" ht="12.75" customHeight="1" x14ac:dyDescent="0.2">
      <c r="J808" s="53"/>
      <c r="K808" s="53">
        <f t="shared" si="59"/>
        <v>0</v>
      </c>
    </row>
    <row r="809" spans="10:11" ht="12.75" customHeight="1" x14ac:dyDescent="0.2">
      <c r="J809" s="53"/>
      <c r="K809" s="53">
        <f t="shared" si="59"/>
        <v>0</v>
      </c>
    </row>
    <row r="810" spans="10:11" ht="12.75" customHeight="1" x14ac:dyDescent="0.2">
      <c r="J810" s="53"/>
      <c r="K810" s="53">
        <f t="shared" si="59"/>
        <v>0</v>
      </c>
    </row>
    <row r="811" spans="10:11" ht="12.75" customHeight="1" x14ac:dyDescent="0.2">
      <c r="J811" s="53"/>
      <c r="K811" s="53">
        <f t="shared" si="59"/>
        <v>0</v>
      </c>
    </row>
    <row r="812" spans="10:11" ht="12.75" customHeight="1" x14ac:dyDescent="0.2">
      <c r="J812" s="53"/>
      <c r="K812" s="53">
        <f t="shared" si="59"/>
        <v>0</v>
      </c>
    </row>
    <row r="813" spans="10:11" ht="12.75" customHeight="1" x14ac:dyDescent="0.2">
      <c r="J813" s="53"/>
      <c r="K813" s="53">
        <f t="shared" si="59"/>
        <v>0</v>
      </c>
    </row>
    <row r="814" spans="10:11" ht="12.75" customHeight="1" x14ac:dyDescent="0.2">
      <c r="J814" s="53"/>
      <c r="K814" s="53">
        <f t="shared" si="59"/>
        <v>0</v>
      </c>
    </row>
    <row r="815" spans="10:11" ht="12.75" customHeight="1" x14ac:dyDescent="0.2">
      <c r="J815" s="53"/>
      <c r="K815" s="53">
        <f t="shared" si="59"/>
        <v>0</v>
      </c>
    </row>
    <row r="816" spans="10:11" ht="12.75" customHeight="1" x14ac:dyDescent="0.2">
      <c r="J816" s="53"/>
      <c r="K816" s="53">
        <f t="shared" si="59"/>
        <v>0</v>
      </c>
    </row>
    <row r="817" spans="10:11" ht="12.75" customHeight="1" x14ac:dyDescent="0.2">
      <c r="J817" s="53"/>
      <c r="K817" s="53">
        <f t="shared" si="59"/>
        <v>0</v>
      </c>
    </row>
    <row r="818" spans="10:11" ht="12.75" customHeight="1" x14ac:dyDescent="0.2">
      <c r="J818" s="53"/>
      <c r="K818" s="53">
        <f t="shared" si="59"/>
        <v>0</v>
      </c>
    </row>
    <row r="819" spans="10:11" ht="12.75" customHeight="1" x14ac:dyDescent="0.2">
      <c r="J819" s="53"/>
      <c r="K819" s="53">
        <f t="shared" si="59"/>
        <v>0</v>
      </c>
    </row>
    <row r="820" spans="10:11" ht="12.75" customHeight="1" x14ac:dyDescent="0.2">
      <c r="J820" s="53"/>
      <c r="K820" s="53">
        <f t="shared" si="59"/>
        <v>0</v>
      </c>
    </row>
    <row r="821" spans="10:11" ht="12.75" customHeight="1" x14ac:dyDescent="0.2">
      <c r="J821" s="53"/>
      <c r="K821" s="53">
        <f t="shared" si="59"/>
        <v>0</v>
      </c>
    </row>
    <row r="822" spans="10:11" ht="12.75" customHeight="1" x14ac:dyDescent="0.2">
      <c r="J822" s="53"/>
      <c r="K822" s="53">
        <f t="shared" si="59"/>
        <v>0</v>
      </c>
    </row>
    <row r="823" spans="10:11" ht="12.75" customHeight="1" x14ac:dyDescent="0.2">
      <c r="J823" s="53"/>
      <c r="K823" s="53">
        <f t="shared" si="59"/>
        <v>0</v>
      </c>
    </row>
    <row r="824" spans="10:11" ht="12.75" customHeight="1" x14ac:dyDescent="0.2">
      <c r="J824" s="53"/>
      <c r="K824" s="53">
        <f t="shared" si="59"/>
        <v>0</v>
      </c>
    </row>
    <row r="825" spans="10:11" ht="12.75" customHeight="1" x14ac:dyDescent="0.2">
      <c r="J825" s="53"/>
      <c r="K825" s="53">
        <f t="shared" si="59"/>
        <v>0</v>
      </c>
    </row>
    <row r="826" spans="10:11" ht="12.75" customHeight="1" x14ac:dyDescent="0.2">
      <c r="J826" s="53"/>
      <c r="K826" s="53">
        <f t="shared" si="59"/>
        <v>0</v>
      </c>
    </row>
    <row r="827" spans="10:11" ht="12.75" customHeight="1" x14ac:dyDescent="0.2">
      <c r="J827" s="53"/>
      <c r="K827" s="53">
        <f t="shared" si="59"/>
        <v>0</v>
      </c>
    </row>
    <row r="828" spans="10:11" ht="12.75" customHeight="1" x14ac:dyDescent="0.2">
      <c r="J828" s="53"/>
      <c r="K828" s="53">
        <f t="shared" si="59"/>
        <v>0</v>
      </c>
    </row>
    <row r="829" spans="10:11" ht="12.75" customHeight="1" x14ac:dyDescent="0.2">
      <c r="J829" s="53"/>
      <c r="K829" s="53">
        <f t="shared" si="59"/>
        <v>0</v>
      </c>
    </row>
    <row r="830" spans="10:11" ht="12.75" customHeight="1" x14ac:dyDescent="0.2">
      <c r="J830" s="53"/>
      <c r="K830" s="53">
        <f t="shared" si="59"/>
        <v>0</v>
      </c>
    </row>
    <row r="831" spans="10:11" ht="12.75" customHeight="1" x14ac:dyDescent="0.2">
      <c r="J831" s="53"/>
      <c r="K831" s="53">
        <f t="shared" si="59"/>
        <v>0</v>
      </c>
    </row>
    <row r="832" spans="10:11" ht="12.75" customHeight="1" x14ac:dyDescent="0.2">
      <c r="J832" s="53"/>
      <c r="K832" s="53">
        <f t="shared" si="59"/>
        <v>0</v>
      </c>
    </row>
    <row r="833" spans="10:11" ht="12.75" customHeight="1" x14ac:dyDescent="0.2">
      <c r="J833" s="53"/>
      <c r="K833" s="53">
        <f t="shared" si="59"/>
        <v>0</v>
      </c>
    </row>
    <row r="834" spans="10:11" ht="12.75" customHeight="1" x14ac:dyDescent="0.2">
      <c r="J834" s="53"/>
      <c r="K834" s="53" t="e">
        <f>+#REF!</f>
        <v>#REF!</v>
      </c>
    </row>
  </sheetData>
  <sheetProtection sheet="1" formatCells="0" formatColumns="0" formatRows="0"/>
  <mergeCells count="1">
    <mergeCell ref="S12:S13"/>
  </mergeCells>
  <pageMargins left="0.78740157480314965" right="0.78740157480314965" top="1.05" bottom="0.76" header="0.21" footer="0.33"/>
  <pageSetup paperSize="9" orientation="portrait" r:id="rId1"/>
  <headerFooter alignWithMargins="0">
    <oddHeader>&amp;R&amp;G
&amp;5Centre d'Appui aux services de médiation de Dettes de la Région de Bruxelles-Capitale
www.grepa.be</oddHeader>
    <oddFooter>Page &amp;P</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16</vt:i4>
      </vt:variant>
    </vt:vector>
  </HeadingPairs>
  <TitlesOfParts>
    <vt:vector size="27" baseType="lpstr">
      <vt:lpstr>Intro</vt:lpstr>
      <vt:lpstr>PAT1</vt:lpstr>
      <vt:lpstr>PAT2</vt:lpstr>
      <vt:lpstr>PAT3</vt:lpstr>
      <vt:lpstr>OC 1</vt:lpstr>
      <vt:lpstr>OC 2</vt:lpstr>
      <vt:lpstr>OC 3</vt:lpstr>
      <vt:lpstr>Nouveau crédit</vt:lpstr>
      <vt:lpstr>regroupement</vt:lpstr>
      <vt:lpstr>Total</vt:lpstr>
      <vt:lpstr>Visuel</vt:lpstr>
      <vt:lpstr>'Nouveau crédit'!Impression_des_titres</vt:lpstr>
      <vt:lpstr>'OC 1'!Impression_des_titres</vt:lpstr>
      <vt:lpstr>'OC 2'!Impression_des_titres</vt:lpstr>
      <vt:lpstr>'OC 3'!Impression_des_titres</vt:lpstr>
      <vt:lpstr>'PAT1'!Impression_des_titres</vt:lpstr>
      <vt:lpstr>'PAT2'!Impression_des_titres</vt:lpstr>
      <vt:lpstr>'PAT3'!Impression_des_titres</vt:lpstr>
      <vt:lpstr>regroupement!Impression_des_titres</vt:lpstr>
      <vt:lpstr>'Nouveau crédit'!Zone_d_impression</vt:lpstr>
      <vt:lpstr>'OC 1'!Zone_d_impression</vt:lpstr>
      <vt:lpstr>'OC 2'!Zone_d_impression</vt:lpstr>
      <vt:lpstr>'OC 3'!Zone_d_impression</vt:lpstr>
      <vt:lpstr>'PAT1'!Zone_d_impression</vt:lpstr>
      <vt:lpstr>'PAT2'!Zone_d_impression</vt:lpstr>
      <vt:lpstr>'PAT3'!Zone_d_impression</vt:lpstr>
      <vt:lpstr>regroupement!Zone_d_impression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DEPATOUL</dc:creator>
  <cp:lastModifiedBy>Creno</cp:lastModifiedBy>
  <cp:lastPrinted>2018-08-27T14:57:47Z</cp:lastPrinted>
  <dcterms:created xsi:type="dcterms:W3CDTF">2004-05-13T08:12:56Z</dcterms:created>
  <dcterms:modified xsi:type="dcterms:W3CDTF">2019-01-11T10:23:39Z</dcterms:modified>
</cp:coreProperties>
</file>